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01" sheetId="1" r:id="rId1"/>
    <sheet name="2302" sheetId="2" r:id="rId2"/>
  </sheets>
  <definedNames/>
  <calcPr fullCalcOnLoad="1"/>
</workbook>
</file>

<file path=xl/sharedStrings.xml><?xml version="1.0" encoding="utf-8"?>
<sst xmlns="http://schemas.openxmlformats.org/spreadsheetml/2006/main" count="1104" uniqueCount="312">
  <si>
    <t>Річний план закупівель</t>
  </si>
  <si>
    <t>Без процедури</t>
  </si>
  <si>
    <t>відшкодування комун.послуг згідно договору оренди ВК ТМР</t>
  </si>
  <si>
    <t>Всього по КЕКВ 2272</t>
  </si>
  <si>
    <t>х</t>
  </si>
  <si>
    <t>Всього по КЕКВ 2273</t>
  </si>
  <si>
    <t>Всього по КЕКВ 2274</t>
  </si>
  <si>
    <t>Всього по КЕКВ 2271</t>
  </si>
  <si>
    <t>Головний бухгалтер</t>
  </si>
  <si>
    <t>23.51.1</t>
  </si>
  <si>
    <t>Крохмаль</t>
  </si>
  <si>
    <t>Послуги з обслуговування веб-сторінки</t>
  </si>
  <si>
    <t>40.62.1</t>
  </si>
  <si>
    <t xml:space="preserve">Разом </t>
  </si>
  <si>
    <t>Засоби кріпильні</t>
  </si>
  <si>
    <t>20.16.5</t>
  </si>
  <si>
    <t>Суміші приправ і суміші прянощів (лавровий лист)</t>
  </si>
  <si>
    <t>Лимонна кислота</t>
  </si>
  <si>
    <t>Горох законсервований .без додання оцту чи оцтової кислоти</t>
  </si>
  <si>
    <t>Плоди та овочі, оброблені та законсервовані(ікра кабачкова)</t>
  </si>
  <si>
    <t>Сухарі, грінки й подібні  вироби(сухарі панірувальні)</t>
  </si>
  <si>
    <t>Вироби хлібобулочні,нетривалого зберігання</t>
  </si>
  <si>
    <t>Борошно пшеничне</t>
  </si>
  <si>
    <t>Рис лущений</t>
  </si>
  <si>
    <t>Макарони,локшина й подібні борошняні вироби( макарони)</t>
  </si>
  <si>
    <r>
      <t>Продукти кисломолочні(</t>
    </r>
    <r>
      <rPr>
        <b/>
        <sz val="10"/>
        <rFont val="Times New Roman"/>
        <family val="1"/>
      </rPr>
      <t>сметана)</t>
    </r>
  </si>
  <si>
    <t>Картопля</t>
  </si>
  <si>
    <t>Горох сушений</t>
  </si>
  <si>
    <t>Овочі коренеплідні(морква)</t>
  </si>
  <si>
    <t>Овочі цибулинні(цибуля)</t>
  </si>
  <si>
    <r>
      <t>Овочі листкові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капуста)</t>
    </r>
  </si>
  <si>
    <t>Джеми, желе плодове( повидло, варення)</t>
  </si>
  <si>
    <t>Плоди засушені (яблука,груші,чорнослив)</t>
  </si>
  <si>
    <t>Овочі законсервовані</t>
  </si>
  <si>
    <t>Всього  по  КЕКВ 2230</t>
  </si>
  <si>
    <t xml:space="preserve">Завідувач міськво </t>
  </si>
  <si>
    <r>
      <t>Овочі,інші(крім картоплі),законсервовані,без додання оцту чи оцтової кислоти,крім готових овочевих страв(</t>
    </r>
    <r>
      <rPr>
        <b/>
        <sz val="10"/>
        <rFont val="Times New Roman"/>
        <family val="1"/>
      </rPr>
      <t>капуста квашен</t>
    </r>
    <r>
      <rPr>
        <sz val="10"/>
        <rFont val="Times New Roman"/>
        <family val="1"/>
      </rPr>
      <t>а)</t>
    </r>
  </si>
  <si>
    <t>М"ясо великої рогатої худоби,свиней,овець,кіз,коней та інших тварин родини конячих,свіже чи охолоджене(яловичина свіжа без кості)</t>
  </si>
  <si>
    <t>21.20.2</t>
  </si>
  <si>
    <t>ё</t>
  </si>
  <si>
    <t>М"ясо свійської птиці,свіже чи охолоджене(філе куряче)</t>
  </si>
  <si>
    <t>Молоко  та вершки,рідинні,оброблені (молоко рідке)</t>
  </si>
  <si>
    <t>Продукція рибна, свіжа, охолоджена чи заморожена(риба заморожена)</t>
  </si>
  <si>
    <t>Масло вершкове та молочні пасти (масло вершкове)</t>
  </si>
  <si>
    <t>Сир сичужний та кисломолочний сир (сир кисломолочний )</t>
  </si>
  <si>
    <t xml:space="preserve">папір туалетний </t>
  </si>
  <si>
    <t xml:space="preserve">Дизельне паливо </t>
  </si>
  <si>
    <t>Гідроксид натрію (поташ)</t>
  </si>
  <si>
    <t xml:space="preserve">Засоби мийні </t>
  </si>
  <si>
    <t xml:space="preserve">Лампи розжарювання електричні </t>
  </si>
  <si>
    <t>Всього по КЕКВ 2210</t>
  </si>
  <si>
    <t xml:space="preserve">Заборгованість на 01.01.2014 р </t>
  </si>
  <si>
    <t xml:space="preserve">послуги  щодо консультування стосовно апаратного забезпечення </t>
  </si>
  <si>
    <t xml:space="preserve">Крани.вентилі.клапани </t>
  </si>
  <si>
    <t>Ручки кулькові</t>
  </si>
  <si>
    <t xml:space="preserve">послуги щодо прання </t>
  </si>
  <si>
    <t xml:space="preserve">пожежне спостереження </t>
  </si>
  <si>
    <t>20.13.3</t>
  </si>
  <si>
    <t xml:space="preserve">хлорати,гіпохлорати </t>
  </si>
  <si>
    <t>препарати фармацевтичні</t>
  </si>
  <si>
    <t>ВСЬОГО ПО КЕКВ 2220</t>
  </si>
  <si>
    <t>оплата членів судівства</t>
  </si>
  <si>
    <r>
      <t>Овочі коренеплідні,цибулинні та бульбоплідні,інші(з низьким умістом крхмалю та інуліну(</t>
    </r>
    <r>
      <rPr>
        <b/>
        <sz val="10"/>
        <rFont val="Times New Roman"/>
        <family val="1"/>
      </rPr>
      <t>буряк столовий)</t>
    </r>
  </si>
  <si>
    <t>послуги каналізаційні(водовідведення)</t>
  </si>
  <si>
    <t>Завіси до дверей,вікон</t>
  </si>
  <si>
    <t>Кислота оцтова</t>
  </si>
  <si>
    <t>приладдя канцелярське або шкільне пластмасове</t>
  </si>
  <si>
    <t>файли,папки з файлами</t>
  </si>
  <si>
    <t xml:space="preserve">   </t>
  </si>
  <si>
    <t>цемент</t>
  </si>
  <si>
    <t>клеї</t>
  </si>
  <si>
    <t>сервети паперові</t>
  </si>
  <si>
    <t>труби,трубки пластмасові</t>
  </si>
  <si>
    <t xml:space="preserve">Реконструкція фасаду СЗШ№1 м.Трускавець Львівської області-  </t>
  </si>
  <si>
    <t>50 000,00 грн</t>
  </si>
  <si>
    <t>Реконструкція системи теплопостачання НВК "СЗШ№2-гімназія" в м.Трускавець Львівської області</t>
  </si>
  <si>
    <t>Реконструкція спортивного залу в НВК "СЗШ№2-гімназія" по вул.Данилишиних,19 в м.Трускавець Львівської області</t>
  </si>
  <si>
    <t xml:space="preserve">Реконструкція внутрішньої системи теплопостачання СЗШ№3 по вул.Стебницькій в м.Трускавець Львівської області </t>
  </si>
  <si>
    <t>17.12.20</t>
  </si>
  <si>
    <t>ВСЬОГО ПО КЕКВ 2282</t>
  </si>
  <si>
    <t>збирання безпечних відходів</t>
  </si>
  <si>
    <t xml:space="preserve">сповыщувач пожежний </t>
  </si>
  <si>
    <t xml:space="preserve">пластмаси,смоли </t>
  </si>
  <si>
    <t>інструменти ручні</t>
  </si>
  <si>
    <t>20.14.73</t>
  </si>
  <si>
    <t>оліфа</t>
  </si>
  <si>
    <t>білизна</t>
  </si>
  <si>
    <t xml:space="preserve">Найменування предмета закупівлі </t>
  </si>
  <si>
    <t>КЕКВ</t>
  </si>
  <si>
    <t>Очікувана  вартість предмета закупівлі</t>
  </si>
  <si>
    <t xml:space="preserve">Процедура  закупівлі </t>
  </si>
  <si>
    <t xml:space="preserve">Примітки </t>
  </si>
  <si>
    <t>код предмета  закупівлі</t>
  </si>
  <si>
    <t xml:space="preserve">орієнтовний початок проведення процедури </t>
  </si>
  <si>
    <t>вироби конструкційні  металеві</t>
  </si>
  <si>
    <t>25.11.2</t>
  </si>
  <si>
    <t>дов.48</t>
  </si>
  <si>
    <t xml:space="preserve">     </t>
  </si>
  <si>
    <t>17.22.11-20.00</t>
  </si>
  <si>
    <t>17.23.12-30.00</t>
  </si>
  <si>
    <t xml:space="preserve">Конверти,листівки,календарі </t>
  </si>
  <si>
    <t>17.23.13-13.00</t>
  </si>
  <si>
    <t>Журнали реєстраційні, бухгалтерські книги, книги бланків ордерів і квитанцій, паперові чи картонні</t>
  </si>
  <si>
    <t>17.23.13-15.00</t>
  </si>
  <si>
    <t>Книжки записні, блокноти для записів, блокноти-пам'ятки, паперові чи картонні</t>
  </si>
  <si>
    <t>17.23.13-30.00</t>
  </si>
  <si>
    <t>Зошити, паперові чи картонні</t>
  </si>
  <si>
    <t>17.23.13-50.00</t>
  </si>
  <si>
    <t>Швидкозшивачі, папки та папки на "справи", паперові чи картонні (крім книжкових обкладинок)</t>
  </si>
  <si>
    <t>17.23.13-80.00</t>
  </si>
  <si>
    <t>Альбоми для зразків, колекцій, марок або фотографій, паперові чи картонні</t>
  </si>
  <si>
    <t>17.23.14-00.00</t>
  </si>
  <si>
    <t>Папір і картон, інші, для писання, друкування чи іншої графічної призначеності, віддруковані, тиснені або перфоровані</t>
  </si>
  <si>
    <t>22.19.30-30.00</t>
  </si>
  <si>
    <t>Труби ґумові неармовані</t>
  </si>
  <si>
    <t>30.30.12-25.00</t>
  </si>
  <si>
    <t>20.30.11 -50.00</t>
  </si>
  <si>
    <r>
      <t>20.30.21-30.00</t>
    </r>
    <r>
      <rPr>
        <sz val="14"/>
        <color indexed="8"/>
        <rFont val="Arial"/>
        <family val="2"/>
      </rPr>
      <t xml:space="preserve"> </t>
    </r>
  </si>
  <si>
    <t>Пігменти готові, речовини-глушники готові, барвники готові та подібніпрепарати для виробництва кераміки, емалевих або скляних виробів</t>
  </si>
  <si>
    <t xml:space="preserve">20.30.22-55.00 </t>
  </si>
  <si>
    <t xml:space="preserve">20.30.23-50.00 </t>
  </si>
  <si>
    <t>Фарби художні для навчання чи живопису, оформлення вивісок, фарби длярозваг і модифіковані тональні фарби в наборах таблеток, тюбиків, баночок,флаконів або лотків</t>
  </si>
  <si>
    <t xml:space="preserve">20.41.31-20.00 </t>
  </si>
  <si>
    <t>Мило та органічні поверхнево-активні вироби у формі брусків, брикетівабо фігурних виробів, н.в.і.у</t>
  </si>
  <si>
    <t xml:space="preserve">20.41.32-40.00 </t>
  </si>
  <si>
    <t>20.52.10-20.00</t>
  </si>
  <si>
    <r>
      <t>22.21.29-20.00</t>
    </r>
    <r>
      <rPr>
        <sz val="14"/>
        <color indexed="8"/>
        <rFont val="Arial"/>
        <family val="2"/>
      </rPr>
      <t xml:space="preserve"> </t>
    </r>
  </si>
  <si>
    <r>
      <t xml:space="preserve">Фарби та </t>
    </r>
    <r>
      <rPr>
        <sz val="10"/>
        <color indexed="63"/>
        <rFont val="Times New Roman"/>
        <family val="1"/>
      </rPr>
      <t>лаки на основі акрилових або вінілових полімерів, у водному середовищі</t>
    </r>
  </si>
  <si>
    <t xml:space="preserve">Шпаклівки малярські </t>
  </si>
  <si>
    <r>
      <t xml:space="preserve">Фарби та </t>
    </r>
    <r>
      <rPr>
        <sz val="10"/>
        <color indexed="63"/>
        <rFont val="Times New Roman"/>
        <family val="1"/>
      </rPr>
      <t>лаки на основі поліестерів, дисперговані або розчинені у неводнихсередовищах з умістом розчинника більше ніж 50 мас.% розчину, зокрема емалі та політури</t>
    </r>
  </si>
  <si>
    <t xml:space="preserve">22.21.30-10.00 </t>
  </si>
  <si>
    <t>Пластини, плівка, фольга і стрічки, інші, з полімерів етилену</t>
  </si>
  <si>
    <t xml:space="preserve">22.29.26-20.00 </t>
  </si>
  <si>
    <t>Статуетки та інші оздоблювальні вироби з пластмас (зокрема рами дляфотографій, картин і подібні рами)</t>
  </si>
  <si>
    <t>22.29.25-00.00</t>
  </si>
  <si>
    <t>23.52.10-35.00</t>
  </si>
  <si>
    <t xml:space="preserve"> Вапно гашене </t>
  </si>
  <si>
    <t xml:space="preserve">24.20.40-30.00 </t>
  </si>
  <si>
    <t>Коліна, вузли, муфти, втулки та інші фітинги нарізні для труб і трубок зі сталі (крім виливаних фітингів)</t>
  </si>
  <si>
    <t xml:space="preserve">25.93.14-80.00 </t>
  </si>
  <si>
    <t>Цвяхи, оббивні цвяхи, креслярські кнопки, скоби та подібні вироби, інші</t>
  </si>
  <si>
    <t>25.72.11-30.00</t>
  </si>
  <si>
    <t xml:space="preserve">замки висячі </t>
  </si>
  <si>
    <t>25.72.12-70.00</t>
  </si>
  <si>
    <t>Замки (крім висячих замків, замків до автотранспортних засобів, замків) з недорогоцінних металів</t>
  </si>
  <si>
    <t>25.73.10-10.00</t>
  </si>
  <si>
    <t>Лопати штикові та совкові</t>
  </si>
  <si>
    <t>25.73.30-73.00</t>
  </si>
  <si>
    <t>25.94.11-25.00</t>
  </si>
  <si>
    <t>25.72.14-00,00</t>
  </si>
  <si>
    <t>Частини та приладдя до обчислювальних машин</t>
  </si>
  <si>
    <t>27.32.11-50.00</t>
  </si>
  <si>
    <t>Проводи обмоткові ізольовані</t>
  </si>
  <si>
    <t>27.32.12-00.00</t>
  </si>
  <si>
    <t>Кабелі коаксіальні та інші коаксіальні електричні провідники</t>
  </si>
  <si>
    <t>27.33.12-00.00</t>
  </si>
  <si>
    <t>Патрони до ламп на напругу не більше ніж 1000 В</t>
  </si>
  <si>
    <t>27.33.13-50.00</t>
  </si>
  <si>
    <t>Вилки штепсельні, розетки та інша апаратура для комутації чи захисту</t>
  </si>
  <si>
    <t>27.40.13-00.00</t>
  </si>
  <si>
    <t>28.14.12-55.00</t>
  </si>
  <si>
    <t>32.91.11-10.00</t>
  </si>
  <si>
    <t>Мітли та щітки для домашнього прибирання</t>
  </si>
  <si>
    <t>32.91.12-50.00</t>
  </si>
  <si>
    <t>Пензлі художні та пензлики для писання</t>
  </si>
  <si>
    <t>32.91.19-30.00</t>
  </si>
  <si>
    <t>Пензлі для фарбування, біління, лакування та подібних робіт</t>
  </si>
  <si>
    <t>32.99.12-10.00</t>
  </si>
  <si>
    <t>32.99.15-10.00</t>
  </si>
  <si>
    <t xml:space="preserve">Олівці прості та кольорові, з грифелями у твердій оболонці </t>
  </si>
  <si>
    <t>33.12.19-00.00</t>
  </si>
  <si>
    <t>Послуги щодо ремонтування та технічного обслуговування інших машин загального призначення</t>
  </si>
  <si>
    <t>53.10.14-00.00</t>
  </si>
  <si>
    <t>Послуги поштових відділків</t>
  </si>
  <si>
    <t>58.14.11-00.00</t>
  </si>
  <si>
    <t>Журнали та періодичні видання друковані</t>
  </si>
  <si>
    <t>61.10.11-00.00</t>
  </si>
  <si>
    <t>Послуги стаціонарного телефонного зв’язку – доступ і користування</t>
  </si>
  <si>
    <t>61.30.10-00.00</t>
  </si>
  <si>
    <t>Послуги супутникового зв’язку</t>
  </si>
  <si>
    <t>62.02.20-00.00</t>
  </si>
  <si>
    <t>63.12.10-00.00</t>
  </si>
  <si>
    <t>81.29.11-00.00</t>
  </si>
  <si>
    <t>Послуги щодо дезінфікування та винищування шкідників</t>
  </si>
  <si>
    <t>84.25.11-00.00</t>
  </si>
  <si>
    <t>95.11.10-00.00</t>
  </si>
  <si>
    <t>Ремонтування комп’ютерів і периферійного устатковання</t>
  </si>
  <si>
    <t>96.01.11-00.00</t>
  </si>
  <si>
    <t>38.11.11-00.00</t>
  </si>
  <si>
    <t>24.20.14-10.00</t>
  </si>
  <si>
    <t>20.14.32-71.00</t>
  </si>
  <si>
    <t>20.13.24-33.00</t>
  </si>
  <si>
    <t>Кислота сірчана</t>
  </si>
  <si>
    <t>20.13.25-35.00</t>
  </si>
  <si>
    <t>19.20.26-00.00</t>
  </si>
  <si>
    <t>Вироби хлібобулочні,зниженої воголості та кондитерські, борошняні тривалого зберіганні(печиво)</t>
  </si>
  <si>
    <t>10.81.12 (10.81.12-30.10)</t>
  </si>
  <si>
    <t xml:space="preserve">Яйця курячі у шкарлупі, свіжі </t>
  </si>
  <si>
    <t xml:space="preserve">Цукор білий, кристалічний </t>
  </si>
  <si>
    <t>10.84.30  (10.84.30-00.00)</t>
  </si>
  <si>
    <t xml:space="preserve">Сіль харчова   </t>
  </si>
  <si>
    <t xml:space="preserve">Кава,чай оброблені  </t>
  </si>
  <si>
    <t>10.83.1  (10.83.1-00.00)</t>
  </si>
  <si>
    <t>10.82.13 (10.82.13-00.00)</t>
  </si>
  <si>
    <t>10.41.54 (10.41.54-00.00)</t>
  </si>
  <si>
    <t>10.84.12 (10.84.12-30.00)</t>
  </si>
  <si>
    <t>10.39.1  (10.39.12-00.00)</t>
  </si>
  <si>
    <t>10.72.11 (10.72.11-50.00)</t>
  </si>
  <si>
    <t>10.71.11  (10.71.11-00.90)</t>
  </si>
  <si>
    <t>10.32.1 (10.32.11-16.00)</t>
  </si>
  <si>
    <t>10.89.13 (10.89.13-34.00)</t>
  </si>
  <si>
    <t>10.84.12  (10.84.12-70.90)</t>
  </si>
  <si>
    <t>20.14.34   (20.14.34-73.00)</t>
  </si>
  <si>
    <t>10.39.16 (10.39.16-00.00)</t>
  </si>
  <si>
    <t>10.51.52 (10.51.52-41.00)</t>
  </si>
  <si>
    <t>10.61.21 (10.61.21-00.00)</t>
  </si>
  <si>
    <t>10.61.11 (10.61.11-00.00)</t>
  </si>
  <si>
    <t>Крупи,крупка та гранули з зернових культур</t>
  </si>
  <si>
    <t>10.61.32  (10.61.32-30.00)</t>
  </si>
  <si>
    <t>10.72.1 (10.72.19-40.00)</t>
  </si>
  <si>
    <t>10.73.11 (10.73.11-30.00)</t>
  </si>
  <si>
    <t>01.13.51 (01.13.51-00.00)</t>
  </si>
  <si>
    <t>01.11.75 (01.11.75-00.00)</t>
  </si>
  <si>
    <t>01.13.49 (01.13.49-00.00)</t>
  </si>
  <si>
    <t>01.13.43 (01.13.43-00.00)</t>
  </si>
  <si>
    <t>01.13.12 (01.13.12-00.00)</t>
  </si>
  <si>
    <t>10.39.22 (10.39.22-30.00)</t>
  </si>
  <si>
    <t>10.39.18 (10.39.18-00.00)</t>
  </si>
  <si>
    <t>10.39.17 (10.39.17-50.00)</t>
  </si>
  <si>
    <t>10.51.4   (10.51.40-30.00)</t>
  </si>
  <si>
    <t>10.51.1 (10.51.11-42.00)</t>
  </si>
  <si>
    <t>10.12.1  (10.12.10-10.00)</t>
  </si>
  <si>
    <t>10.20.1 (10.20.13-30.00)</t>
  </si>
  <si>
    <t>10.11.1 (10.11.11-90.00)</t>
  </si>
  <si>
    <t>10.51.3  (10.51.30-30.00)</t>
  </si>
  <si>
    <t xml:space="preserve">Какао порошок  </t>
  </si>
  <si>
    <t xml:space="preserve">Олія соняшникова  та  її фракції, рафінована, хімічно незмодифікована  </t>
  </si>
  <si>
    <t xml:space="preserve">Кетчуп томатний та інші томатні соуси(томатна паста) </t>
  </si>
  <si>
    <t xml:space="preserve">Соки фруктові та овочеві   </t>
  </si>
  <si>
    <t xml:space="preserve">Дріжджі пекарські  </t>
  </si>
  <si>
    <t>01.47.21 (01.47.21-00.00)</t>
  </si>
  <si>
    <t>10.39.25  (10.39.25-20.00)</t>
  </si>
  <si>
    <t>01.13.41 (01.13.41-00.00)</t>
  </si>
  <si>
    <t>тимчасове кошторисне призначення1-й кв.</t>
  </si>
  <si>
    <t>Додат.угода№4 від 05.01.15р. на 20%  до  договору№33 від13.03.14р  зг.ч.6 ст.40  Закону України « Про держ.закупівлі</t>
  </si>
  <si>
    <t>Додат.угода№5 від 05.01.15р. на 20%  до  договору№28 від 13.03.14р.  зг.ч.6 ст.40  Закону України « Про держ.закупівлі</t>
  </si>
  <si>
    <t>Додат.угода№7від 12.01.15р. на 20%  до  договору№24 від 13.03.14р. зг.ч.6 ст.40  Закону України « Про держ.закупівлі</t>
  </si>
  <si>
    <t>36.00.2      (36.00.20-00.00)</t>
  </si>
  <si>
    <t>Обробляння та розподіляння води трубопроводами  (послуги з водопостачання)</t>
  </si>
  <si>
    <t>37.00.1  (37.00.11-00.00)</t>
  </si>
  <si>
    <t>35.30.1 (35.30.12-00.00)</t>
  </si>
  <si>
    <t>Пара та гаряча вода;постачання пари та гарячої води (постачання теплової енергії в гарячій воді)</t>
  </si>
  <si>
    <t>35.11.1 (35.11.10-00.00)</t>
  </si>
  <si>
    <t>Енергія електрична</t>
  </si>
  <si>
    <t>Газ природний,скраплений або в газоподібному стані (постачання та транспортування природного газу)</t>
  </si>
  <si>
    <t>Додат.угода  № 4 від 13.01.15р.на 20%  до  договору№48/1 від 28.03.2014р.. зг.ч.6 ст.40  Закону України « Про держ.закупівлі</t>
  </si>
  <si>
    <t xml:space="preserve">Додат.угода  № 4 від 13.01.15р.на 20%  до  договору№4/1 від 04.02.14р. зг.ч.6 ст.40  Закону України « Про держ.закупівлі </t>
  </si>
  <si>
    <t>Додат.угода  № 4 від 13.01.15р.на 20%  до  договору№4 від 04.02. 2014р. зг.ч.6 ст.40  Закону України « Про держ.закупівлі</t>
  </si>
  <si>
    <t>Додат.угода  № 3від 13.01.15р. на 20%  до  договору№2014/ТП-Б -02-11 від 01.12. 2014р. зг.ч.6 ст.40  Закону України « Про держ.закупівлі</t>
  </si>
  <si>
    <t>Додат.угода  № 4від 13.01.15р. на 20%  до  договору№2014/ТП-Б -02 9 від 13.02..2014р. зг.ч.6 ст.40  Закону України « Про держ.закупівлі</t>
  </si>
  <si>
    <t>Додат.угода №4 від 15.01.15р. на 20%  до  договору№15 від 13.03..2014р. зг.ч.6 ст.40  Закону України « Про держ.закупівлі</t>
  </si>
  <si>
    <t>06.20.1  (06.20.10-00.00)</t>
  </si>
  <si>
    <t xml:space="preserve">Заборгованість на 01.01.2015 р </t>
  </si>
  <si>
    <t>65.12.21-00.00</t>
  </si>
  <si>
    <t>Послуги щодо страхування цивільної відповідальності власниківавтотранспорту</t>
  </si>
  <si>
    <t>Всього по КЕКВ 2240</t>
  </si>
  <si>
    <t xml:space="preserve">05 січня  2015 року </t>
  </si>
  <si>
    <t xml:space="preserve"> ( до тимчасового кошторису на 1 квартал  2015 року)</t>
  </si>
  <si>
    <t>додаток 1 до річного плану закупівель</t>
  </si>
  <si>
    <t>угода №48 від 21.01.2015 р</t>
  </si>
  <si>
    <t xml:space="preserve">сума прописом  :     один  мільйон чотириста дванадцять тисяч шістсот девятнадцять    грн      47 коп </t>
  </si>
  <si>
    <t>81.29.13-00.00</t>
  </si>
  <si>
    <t>Послуги санітарного оброблення  інші</t>
  </si>
  <si>
    <t>Послуги щодо страхування цивільної відповідальності власників автотранспорту</t>
  </si>
  <si>
    <t>технічне обслуговування газопроводів</t>
  </si>
  <si>
    <t>01.24.1   (01.24.10-00.00)</t>
  </si>
  <si>
    <t>10.51.51   (10.51.51-08.00)</t>
  </si>
  <si>
    <t>Молоко  та вершки,концентровані з доданням чи без додання цукру або іншого підсолоджувача не в твердих формах(молоко згущене підсолоджене)</t>
  </si>
  <si>
    <t>Плоди зерняткових і кісточкових культур(яблука)</t>
  </si>
  <si>
    <t>замазка</t>
  </si>
  <si>
    <t>25.99.23-70.00</t>
  </si>
  <si>
    <t>25.99.23-50.00</t>
  </si>
  <si>
    <t>Скоби для канцелярських потреб</t>
  </si>
  <si>
    <t>Затискачі,скріпки,та кутики на папір</t>
  </si>
  <si>
    <t>27.40.21-00.00</t>
  </si>
  <si>
    <t>Ліхтарі електричні на батарейках</t>
  </si>
  <si>
    <t>25.93.15-10.00</t>
  </si>
  <si>
    <t xml:space="preserve">Електроди </t>
  </si>
  <si>
    <t>25.93.17-50.00</t>
  </si>
  <si>
    <t>Ланцюги із заліза чи сталі</t>
  </si>
  <si>
    <t>25.73.30-35.00</t>
  </si>
  <si>
    <t xml:space="preserve">Ключі гайкові ручні </t>
  </si>
  <si>
    <t xml:space="preserve">Точильні камені,шліфувальні круги </t>
  </si>
  <si>
    <t>23.91.11-90.00</t>
  </si>
  <si>
    <t>22.29.23-90.00</t>
  </si>
  <si>
    <t>Предмети господарської призначеності та предмети для туалету з пластмаси</t>
  </si>
  <si>
    <t>22.29.26-20.00</t>
  </si>
  <si>
    <t>рами для фотографій пласмасові(статуетки)</t>
  </si>
  <si>
    <t>22.21.29-70.00</t>
  </si>
  <si>
    <t>фітинги,муфти,фланці до пластмасових труб</t>
  </si>
  <si>
    <t>22.19.60-00.00</t>
  </si>
  <si>
    <t>Гумові рукавиці</t>
  </si>
  <si>
    <t>22.19.30-70.00</t>
  </si>
  <si>
    <t>шланги гумові</t>
  </si>
  <si>
    <t>20.30.22-53.00</t>
  </si>
  <si>
    <t>20.30.22-55.00</t>
  </si>
  <si>
    <t>Розчинники та розріджувачі</t>
  </si>
  <si>
    <t>20.59.59-30.00</t>
  </si>
  <si>
    <t>20.30.24.-50.00</t>
  </si>
  <si>
    <t xml:space="preserve">Чорнило друкарське </t>
  </si>
  <si>
    <t xml:space="preserve">сума прописом  :     один  мільйон чотириста тридцять тисяч пятсот пять   грн      47 коп </t>
  </si>
  <si>
    <t>запаски до швабри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</si>
</sst>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#,##0.00\ _г_р_н_."/>
    <numFmt numFmtId="179" formatCode="[$-FC19]d\ mmmm\ yyyy\ &quot;г.&quot;"/>
  </numFmts>
  <fonts count="36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3"/>
      <name val="Arial Cyr"/>
      <family val="0"/>
    </font>
    <font>
      <sz val="8"/>
      <color indexed="43"/>
      <name val="Arial Cyr"/>
      <family val="0"/>
    </font>
    <font>
      <sz val="10"/>
      <color indexed="22"/>
      <name val="Times New Roman"/>
      <family val="1"/>
    </font>
    <font>
      <sz val="6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color indexed="63"/>
      <name val="Arial"/>
      <family val="2"/>
    </font>
    <font>
      <sz val="9"/>
      <color indexed="63"/>
      <name val="Times New Roman"/>
      <family val="1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vertical="justify"/>
    </xf>
    <xf numFmtId="2" fontId="2" fillId="0" borderId="1" xfId="0" applyNumberFormat="1" applyFont="1" applyBorder="1" applyAlignment="1">
      <alignment vertical="justify"/>
    </xf>
    <xf numFmtId="2" fontId="0" fillId="0" borderId="0" xfId="0" applyNumberFormat="1" applyAlignment="1">
      <alignment/>
    </xf>
    <xf numFmtId="0" fontId="10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2" fontId="2" fillId="0" borderId="1" xfId="0" applyNumberFormat="1" applyFont="1" applyBorder="1" applyAlignment="1">
      <alignment horizontal="right" vertical="top" wrapText="1"/>
    </xf>
    <xf numFmtId="0" fontId="14" fillId="2" borderId="0" xfId="0" applyFont="1" applyFill="1" applyAlignment="1">
      <alignment/>
    </xf>
    <xf numFmtId="0" fontId="15" fillId="3" borderId="1" xfId="0" applyFont="1" applyFill="1" applyBorder="1" applyAlignment="1">
      <alignment horizontal="justify" vertical="top" wrapText="1"/>
    </xf>
    <xf numFmtId="0" fontId="16" fillId="3" borderId="1" xfId="0" applyFont="1" applyFill="1" applyBorder="1" applyAlignment="1">
      <alignment horizontal="justify" vertical="top" wrapText="1"/>
    </xf>
    <xf numFmtId="0" fontId="17" fillId="3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2" fontId="21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2" fontId="22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2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2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fill" vertical="top" wrapText="1"/>
    </xf>
    <xf numFmtId="0" fontId="18" fillId="3" borderId="1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/>
    </xf>
    <xf numFmtId="2" fontId="20" fillId="3" borderId="1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3" borderId="1" xfId="0" applyFont="1" applyFill="1" applyBorder="1" applyAlignment="1">
      <alignment horizontal="justify" vertical="top" wrapText="1"/>
    </xf>
    <xf numFmtId="2" fontId="6" fillId="3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justify"/>
    </xf>
    <xf numFmtId="0" fontId="2" fillId="3" borderId="1" xfId="0" applyFont="1" applyFill="1" applyBorder="1" applyAlignment="1">
      <alignment horizontal="center" vertical="justify"/>
    </xf>
    <xf numFmtId="2" fontId="6" fillId="3" borderId="1" xfId="0" applyNumberFormat="1" applyFont="1" applyFill="1" applyBorder="1" applyAlignment="1">
      <alignment vertical="justify"/>
    </xf>
    <xf numFmtId="0" fontId="24" fillId="0" borderId="0" xfId="0" applyFont="1" applyAlignment="1">
      <alignment horizontal="justify"/>
    </xf>
    <xf numFmtId="49" fontId="2" fillId="2" borderId="1" xfId="0" applyNumberFormat="1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9" fillId="2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14" fontId="0" fillId="0" borderId="0" xfId="0" applyNumberForma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Alignment="1">
      <alignment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2" fillId="0" borderId="1" xfId="0" applyFont="1" applyBorder="1" applyAlignment="1">
      <alignment/>
    </xf>
    <xf numFmtId="0" fontId="35" fillId="0" borderId="0" xfId="0" applyFont="1" applyAlignment="1">
      <alignment wrapText="1"/>
    </xf>
    <xf numFmtId="0" fontId="9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left" vertical="top" wrapText="1"/>
    </xf>
    <xf numFmtId="0" fontId="4" fillId="4" borderId="0" xfId="0" applyFont="1" applyFill="1" applyAlignment="1">
      <alignment/>
    </xf>
    <xf numFmtId="2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2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/>
  <dimension ref="A1:J372"/>
  <sheetViews>
    <sheetView view="pageBreakPreview" zoomScaleSheetLayoutView="100" workbookViewId="0" topLeftCell="A107">
      <selection activeCell="D115" sqref="D115"/>
    </sheetView>
  </sheetViews>
  <sheetFormatPr defaultColWidth="9.00390625" defaultRowHeight="12.75"/>
  <cols>
    <col min="1" max="1" width="9.625" style="0" customWidth="1"/>
    <col min="2" max="2" width="38.125" style="0" customWidth="1"/>
    <col min="3" max="3" width="5.875" style="0" customWidth="1"/>
    <col min="4" max="4" width="11.875" style="0" customWidth="1"/>
    <col min="5" max="5" width="9.25390625" style="0" customWidth="1"/>
    <col min="6" max="6" width="12.125" style="0" customWidth="1"/>
    <col min="7" max="7" width="14.25390625" style="0" customWidth="1"/>
    <col min="8" max="8" width="18.00390625" style="0" bestFit="1" customWidth="1"/>
    <col min="9" max="9" width="11.00390625" style="0" bestFit="1" customWidth="1"/>
    <col min="10" max="10" width="21.625" style="0" customWidth="1"/>
    <col min="11" max="11" width="13.125" style="0" customWidth="1"/>
  </cols>
  <sheetData>
    <row r="1" spans="3:7" ht="12.75">
      <c r="C1" s="108" t="s">
        <v>268</v>
      </c>
      <c r="D1" s="108"/>
      <c r="E1" s="108"/>
      <c r="F1" s="108"/>
      <c r="G1" s="108"/>
    </row>
    <row r="2" spans="1:7" ht="15.75" customHeight="1">
      <c r="A2" s="112" t="s">
        <v>0</v>
      </c>
      <c r="B2" s="112"/>
      <c r="C2" s="112"/>
      <c r="D2" s="112"/>
      <c r="E2" s="112"/>
      <c r="F2" s="112"/>
      <c r="G2" s="112"/>
    </row>
    <row r="3" spans="1:7" ht="15.75">
      <c r="A3" s="113" t="s">
        <v>267</v>
      </c>
      <c r="B3" s="113"/>
      <c r="C3" s="113"/>
      <c r="D3" s="113"/>
      <c r="E3" s="113"/>
      <c r="F3" s="113"/>
      <c r="G3" s="113"/>
    </row>
    <row r="4" spans="1:7" ht="45">
      <c r="A4" s="83" t="s">
        <v>92</v>
      </c>
      <c r="B4" s="84" t="s">
        <v>87</v>
      </c>
      <c r="C4" s="84" t="s">
        <v>88</v>
      </c>
      <c r="D4" s="83" t="s">
        <v>89</v>
      </c>
      <c r="E4" s="83" t="s">
        <v>90</v>
      </c>
      <c r="F4" s="83" t="s">
        <v>93</v>
      </c>
      <c r="G4" s="84" t="s">
        <v>91</v>
      </c>
    </row>
    <row r="5" spans="1:7" ht="51.75" customHeight="1">
      <c r="A5" s="99" t="s">
        <v>240</v>
      </c>
      <c r="B5" s="6" t="s">
        <v>197</v>
      </c>
      <c r="C5" s="6">
        <v>2230</v>
      </c>
      <c r="D5" s="31">
        <v>34970</v>
      </c>
      <c r="E5" s="26" t="s">
        <v>1</v>
      </c>
      <c r="F5" s="26" t="s">
        <v>243</v>
      </c>
      <c r="G5" s="51"/>
    </row>
    <row r="6" spans="1:7" ht="38.25">
      <c r="A6" s="6" t="s">
        <v>196</v>
      </c>
      <c r="B6" s="6" t="s">
        <v>198</v>
      </c>
      <c r="C6" s="6">
        <v>2230</v>
      </c>
      <c r="D6" s="31">
        <v>26182</v>
      </c>
      <c r="E6" s="26" t="s">
        <v>1</v>
      </c>
      <c r="F6" s="26" t="s">
        <v>243</v>
      </c>
      <c r="G6" s="51"/>
    </row>
    <row r="7" spans="1:7" ht="38.25">
      <c r="A7" s="6" t="s">
        <v>199</v>
      </c>
      <c r="B7" s="6" t="s">
        <v>200</v>
      </c>
      <c r="C7" s="6">
        <v>2230</v>
      </c>
      <c r="D7" s="31">
        <v>736.4</v>
      </c>
      <c r="E7" s="26" t="s">
        <v>1</v>
      </c>
      <c r="F7" s="26" t="s">
        <v>243</v>
      </c>
      <c r="G7" s="51"/>
    </row>
    <row r="8" spans="1:7" ht="38.25">
      <c r="A8" s="6" t="s">
        <v>202</v>
      </c>
      <c r="B8" s="6" t="s">
        <v>201</v>
      </c>
      <c r="C8" s="6">
        <v>2230</v>
      </c>
      <c r="D8" s="31">
        <v>2645.72</v>
      </c>
      <c r="E8" s="26" t="s">
        <v>1</v>
      </c>
      <c r="F8" s="26" t="s">
        <v>243</v>
      </c>
      <c r="G8" s="51"/>
    </row>
    <row r="9" spans="1:7" ht="38.25">
      <c r="A9" s="6" t="s">
        <v>203</v>
      </c>
      <c r="B9" s="6" t="s">
        <v>235</v>
      </c>
      <c r="C9" s="6">
        <v>2230</v>
      </c>
      <c r="D9" s="31">
        <v>1180</v>
      </c>
      <c r="E9" s="26" t="s">
        <v>1</v>
      </c>
      <c r="F9" s="26" t="s">
        <v>243</v>
      </c>
      <c r="G9" s="51"/>
    </row>
    <row r="10" spans="1:7" ht="39" customHeight="1">
      <c r="A10" s="6" t="s">
        <v>204</v>
      </c>
      <c r="B10" s="6" t="s">
        <v>236</v>
      </c>
      <c r="C10" s="6">
        <v>2230</v>
      </c>
      <c r="D10" s="31">
        <v>8789.85</v>
      </c>
      <c r="E10" s="26" t="s">
        <v>1</v>
      </c>
      <c r="F10" s="26" t="s">
        <v>243</v>
      </c>
      <c r="G10" s="51"/>
    </row>
    <row r="11" spans="1:7" ht="38.25">
      <c r="A11" s="6" t="s">
        <v>205</v>
      </c>
      <c r="B11" s="4" t="s">
        <v>237</v>
      </c>
      <c r="C11" s="6">
        <v>2230</v>
      </c>
      <c r="D11" s="31">
        <v>441</v>
      </c>
      <c r="E11" s="26" t="s">
        <v>1</v>
      </c>
      <c r="F11" s="26" t="s">
        <v>243</v>
      </c>
      <c r="G11" s="51"/>
    </row>
    <row r="12" spans="1:7" ht="38.25">
      <c r="A12" s="6" t="s">
        <v>209</v>
      </c>
      <c r="B12" s="6" t="s">
        <v>238</v>
      </c>
      <c r="C12" s="6">
        <v>2230</v>
      </c>
      <c r="D12" s="31">
        <v>35283</v>
      </c>
      <c r="E12" s="26" t="s">
        <v>1</v>
      </c>
      <c r="F12" s="26" t="s">
        <v>243</v>
      </c>
      <c r="G12" s="51"/>
    </row>
    <row r="13" spans="1:7" ht="27.75" customHeight="1">
      <c r="A13" s="6" t="s">
        <v>210</v>
      </c>
      <c r="B13" s="4" t="s">
        <v>239</v>
      </c>
      <c r="C13" s="6">
        <v>2230</v>
      </c>
      <c r="D13" s="31">
        <v>595</v>
      </c>
      <c r="E13" s="26" t="s">
        <v>1</v>
      </c>
      <c r="F13" s="26" t="s">
        <v>243</v>
      </c>
      <c r="G13" s="51"/>
    </row>
    <row r="14" spans="1:7" ht="38.25">
      <c r="A14" s="6" t="s">
        <v>211</v>
      </c>
      <c r="B14" s="6" t="s">
        <v>16</v>
      </c>
      <c r="C14" s="6">
        <v>2230</v>
      </c>
      <c r="D14" s="31">
        <v>123.34</v>
      </c>
      <c r="E14" s="26" t="s">
        <v>1</v>
      </c>
      <c r="F14" s="26" t="s">
        <v>243</v>
      </c>
      <c r="G14" s="51"/>
    </row>
    <row r="15" spans="1:7" ht="38.25">
      <c r="A15" s="6" t="s">
        <v>212</v>
      </c>
      <c r="B15" s="6" t="s">
        <v>17</v>
      </c>
      <c r="C15" s="6">
        <v>2230</v>
      </c>
      <c r="D15" s="31">
        <v>8.63</v>
      </c>
      <c r="E15" s="26" t="s">
        <v>1</v>
      </c>
      <c r="F15" s="26" t="s">
        <v>243</v>
      </c>
      <c r="G15" s="51"/>
    </row>
    <row r="16" spans="1:8" ht="38.25">
      <c r="A16" s="6" t="s">
        <v>213</v>
      </c>
      <c r="B16" s="6" t="s">
        <v>18</v>
      </c>
      <c r="C16" s="6">
        <v>2230</v>
      </c>
      <c r="D16" s="31">
        <v>571.2</v>
      </c>
      <c r="E16" s="26" t="s">
        <v>1</v>
      </c>
      <c r="F16" s="26" t="s">
        <v>243</v>
      </c>
      <c r="G16" s="51"/>
      <c r="H16" s="30"/>
    </row>
    <row r="17" spans="1:8" ht="38.25">
      <c r="A17" s="6" t="s">
        <v>206</v>
      </c>
      <c r="B17" s="4" t="s">
        <v>19</v>
      </c>
      <c r="C17" s="6">
        <v>2230</v>
      </c>
      <c r="D17" s="31">
        <v>641.79</v>
      </c>
      <c r="E17" s="26" t="s">
        <v>1</v>
      </c>
      <c r="F17" s="26" t="s">
        <v>243</v>
      </c>
      <c r="G17" s="51"/>
      <c r="H17" s="30"/>
    </row>
    <row r="18" spans="1:8" ht="38.25">
      <c r="A18" s="6" t="s">
        <v>207</v>
      </c>
      <c r="B18" s="6" t="s">
        <v>20</v>
      </c>
      <c r="C18" s="6">
        <v>2230</v>
      </c>
      <c r="D18" s="31">
        <v>199.2</v>
      </c>
      <c r="E18" s="26" t="s">
        <v>1</v>
      </c>
      <c r="F18" s="26" t="s">
        <v>243</v>
      </c>
      <c r="G18" s="51"/>
      <c r="H18" s="30"/>
    </row>
    <row r="19" spans="1:8" ht="37.5" customHeight="1">
      <c r="A19" s="6" t="s">
        <v>208</v>
      </c>
      <c r="B19" s="6" t="s">
        <v>21</v>
      </c>
      <c r="C19" s="6">
        <v>2230</v>
      </c>
      <c r="D19" s="31">
        <v>72000</v>
      </c>
      <c r="E19" s="26" t="s">
        <v>1</v>
      </c>
      <c r="F19" s="26" t="s">
        <v>243</v>
      </c>
      <c r="G19" s="81"/>
      <c r="H19" s="30"/>
    </row>
    <row r="20" spans="1:8" ht="42" customHeight="1">
      <c r="A20" s="6" t="s">
        <v>215</v>
      </c>
      <c r="B20" s="6" t="s">
        <v>22</v>
      </c>
      <c r="C20" s="6">
        <v>2230</v>
      </c>
      <c r="D20" s="31">
        <v>5064</v>
      </c>
      <c r="E20" s="26" t="s">
        <v>1</v>
      </c>
      <c r="F20" s="26" t="s">
        <v>243</v>
      </c>
      <c r="G20" s="51"/>
      <c r="H20" s="30"/>
    </row>
    <row r="21" spans="1:8" ht="38.25">
      <c r="A21" s="6" t="s">
        <v>216</v>
      </c>
      <c r="B21" s="6" t="s">
        <v>23</v>
      </c>
      <c r="C21" s="6">
        <v>2230</v>
      </c>
      <c r="D21" s="31">
        <v>13740</v>
      </c>
      <c r="E21" s="26" t="s">
        <v>1</v>
      </c>
      <c r="F21" s="26" t="s">
        <v>243</v>
      </c>
      <c r="G21" s="51"/>
      <c r="H21" s="30"/>
    </row>
    <row r="22" spans="1:8" ht="41.25" customHeight="1">
      <c r="A22" s="6" t="s">
        <v>218</v>
      </c>
      <c r="B22" s="6" t="s">
        <v>217</v>
      </c>
      <c r="C22" s="6">
        <v>2230</v>
      </c>
      <c r="D22" s="31">
        <v>32959.92</v>
      </c>
      <c r="E22" s="26" t="s">
        <v>1</v>
      </c>
      <c r="F22" s="26" t="s">
        <v>243</v>
      </c>
      <c r="G22" s="51"/>
      <c r="H22" s="30"/>
    </row>
    <row r="23" spans="1:8" ht="39" customHeight="1">
      <c r="A23" s="6" t="s">
        <v>219</v>
      </c>
      <c r="B23" s="4" t="s">
        <v>195</v>
      </c>
      <c r="C23" s="6">
        <v>2230</v>
      </c>
      <c r="D23" s="31">
        <v>4182.73</v>
      </c>
      <c r="E23" s="26" t="s">
        <v>1</v>
      </c>
      <c r="F23" s="26" t="s">
        <v>243</v>
      </c>
      <c r="G23" s="51"/>
      <c r="H23" s="30"/>
    </row>
    <row r="24" spans="1:8" ht="38.25">
      <c r="A24" s="6" t="s">
        <v>220</v>
      </c>
      <c r="B24" s="6" t="s">
        <v>24</v>
      </c>
      <c r="C24" s="6">
        <v>2230</v>
      </c>
      <c r="D24" s="31">
        <v>6629</v>
      </c>
      <c r="E24" s="26" t="s">
        <v>1</v>
      </c>
      <c r="F24" s="26" t="s">
        <v>243</v>
      </c>
      <c r="G24" s="51"/>
      <c r="H24" s="30"/>
    </row>
    <row r="25" spans="1:8" ht="41.25" customHeight="1">
      <c r="A25" s="6" t="s">
        <v>214</v>
      </c>
      <c r="B25" s="6" t="s">
        <v>25</v>
      </c>
      <c r="C25" s="6">
        <v>2230</v>
      </c>
      <c r="D25" s="31">
        <v>16984.5</v>
      </c>
      <c r="E25" s="26" t="s">
        <v>1</v>
      </c>
      <c r="F25" s="26" t="s">
        <v>243</v>
      </c>
      <c r="G25" s="51"/>
      <c r="H25" s="30"/>
    </row>
    <row r="26" spans="1:8" ht="39.75" customHeight="1">
      <c r="A26" s="6" t="s">
        <v>221</v>
      </c>
      <c r="B26" s="6" t="s">
        <v>26</v>
      </c>
      <c r="C26" s="6">
        <v>2230</v>
      </c>
      <c r="D26" s="31">
        <v>25000</v>
      </c>
      <c r="E26" s="28" t="s">
        <v>1</v>
      </c>
      <c r="F26" s="26" t="s">
        <v>243</v>
      </c>
      <c r="G26" s="51"/>
      <c r="H26" s="30"/>
    </row>
    <row r="27" spans="1:8" ht="38.25" customHeight="1">
      <c r="A27" s="37" t="s">
        <v>222</v>
      </c>
      <c r="B27" s="6" t="s">
        <v>27</v>
      </c>
      <c r="C27" s="6">
        <v>2230</v>
      </c>
      <c r="D27" s="31">
        <v>1607.08</v>
      </c>
      <c r="E27" s="28" t="s">
        <v>1</v>
      </c>
      <c r="F27" s="26" t="s">
        <v>243</v>
      </c>
      <c r="G27" s="51"/>
      <c r="H27" s="30"/>
    </row>
    <row r="28" spans="1:8" ht="38.25" customHeight="1">
      <c r="A28" s="107" t="s">
        <v>223</v>
      </c>
      <c r="B28" s="107" t="s">
        <v>62</v>
      </c>
      <c r="C28" s="107">
        <v>2230</v>
      </c>
      <c r="D28" s="110">
        <v>4080</v>
      </c>
      <c r="E28" s="111" t="s">
        <v>1</v>
      </c>
      <c r="F28" s="26" t="s">
        <v>243</v>
      </c>
      <c r="G28" s="115"/>
      <c r="H28" s="30"/>
    </row>
    <row r="29" spans="1:8" ht="21" customHeight="1" hidden="1" thickBot="1">
      <c r="A29" s="107"/>
      <c r="B29" s="107"/>
      <c r="C29" s="107"/>
      <c r="D29" s="110"/>
      <c r="E29" s="111"/>
      <c r="F29" s="26" t="s">
        <v>243</v>
      </c>
      <c r="G29" s="115"/>
      <c r="H29" s="30"/>
    </row>
    <row r="30" spans="1:8" ht="13.5" customHeight="1" hidden="1" thickBot="1">
      <c r="A30" s="107"/>
      <c r="B30" s="107"/>
      <c r="C30" s="107"/>
      <c r="D30" s="110"/>
      <c r="E30" s="111"/>
      <c r="F30" s="26" t="s">
        <v>243</v>
      </c>
      <c r="G30" s="115"/>
      <c r="H30" s="30"/>
    </row>
    <row r="31" spans="1:8" ht="6.75" customHeight="1" hidden="1">
      <c r="A31" s="107"/>
      <c r="B31" s="107"/>
      <c r="C31" s="107"/>
      <c r="D31" s="110"/>
      <c r="E31" s="111"/>
      <c r="F31" s="26" t="s">
        <v>243</v>
      </c>
      <c r="G31" s="115"/>
      <c r="H31" s="30"/>
    </row>
    <row r="32" spans="1:8" ht="40.5" customHeight="1">
      <c r="A32" s="6" t="s">
        <v>242</v>
      </c>
      <c r="B32" s="6" t="s">
        <v>28</v>
      </c>
      <c r="C32" s="6">
        <v>2230</v>
      </c>
      <c r="D32" s="31">
        <v>3064</v>
      </c>
      <c r="E32" s="26" t="s">
        <v>1</v>
      </c>
      <c r="F32" s="26" t="s">
        <v>243</v>
      </c>
      <c r="G32" s="51"/>
      <c r="H32" s="30"/>
    </row>
    <row r="33" spans="1:8" ht="38.25">
      <c r="A33" s="6" t="s">
        <v>224</v>
      </c>
      <c r="B33" s="6" t="s">
        <v>29</v>
      </c>
      <c r="C33" s="6">
        <v>2230</v>
      </c>
      <c r="D33" s="31">
        <v>2286</v>
      </c>
      <c r="E33" s="26" t="s">
        <v>1</v>
      </c>
      <c r="F33" s="26" t="s">
        <v>243</v>
      </c>
      <c r="G33" s="51"/>
      <c r="H33" s="30"/>
    </row>
    <row r="34" spans="1:8" ht="38.25">
      <c r="A34" s="6" t="s">
        <v>225</v>
      </c>
      <c r="B34" s="6" t="s">
        <v>30</v>
      </c>
      <c r="C34" s="6">
        <v>2230</v>
      </c>
      <c r="D34" s="31">
        <v>4551</v>
      </c>
      <c r="E34" s="26" t="s">
        <v>1</v>
      </c>
      <c r="F34" s="26" t="s">
        <v>243</v>
      </c>
      <c r="G34" s="51"/>
      <c r="H34" s="30"/>
    </row>
    <row r="35" spans="1:8" ht="42.75" customHeight="1">
      <c r="A35" s="6" t="s">
        <v>226</v>
      </c>
      <c r="B35" s="6" t="s">
        <v>31</v>
      </c>
      <c r="C35" s="6">
        <v>2230</v>
      </c>
      <c r="D35" s="31">
        <v>4050</v>
      </c>
      <c r="E35" s="28" t="s">
        <v>1</v>
      </c>
      <c r="F35" s="26" t="s">
        <v>243</v>
      </c>
      <c r="G35" s="51"/>
      <c r="H35" s="30"/>
    </row>
    <row r="36" spans="1:8" ht="38.25">
      <c r="A36" s="6" t="s">
        <v>241</v>
      </c>
      <c r="B36" s="60" t="s">
        <v>32</v>
      </c>
      <c r="C36" s="6">
        <v>2230</v>
      </c>
      <c r="D36" s="31">
        <v>19760</v>
      </c>
      <c r="E36" s="26" t="s">
        <v>1</v>
      </c>
      <c r="F36" s="26" t="s">
        <v>243</v>
      </c>
      <c r="G36" s="51"/>
      <c r="H36" s="30"/>
    </row>
    <row r="37" spans="1:8" ht="38.25">
      <c r="A37" s="6" t="s">
        <v>227</v>
      </c>
      <c r="B37" s="6" t="s">
        <v>33</v>
      </c>
      <c r="C37" s="6">
        <v>2230</v>
      </c>
      <c r="D37" s="31">
        <v>6840</v>
      </c>
      <c r="E37" s="26" t="s">
        <v>1</v>
      </c>
      <c r="F37" s="26" t="s">
        <v>243</v>
      </c>
      <c r="G37" s="51"/>
      <c r="H37" s="30"/>
    </row>
    <row r="38" spans="1:8" ht="39.75" customHeight="1">
      <c r="A38" s="6" t="s">
        <v>228</v>
      </c>
      <c r="B38" s="6" t="s">
        <v>36</v>
      </c>
      <c r="C38" s="6">
        <v>2230</v>
      </c>
      <c r="D38" s="31">
        <v>4000</v>
      </c>
      <c r="E38" s="26" t="s">
        <v>1</v>
      </c>
      <c r="F38" s="26" t="s">
        <v>243</v>
      </c>
      <c r="G38" s="51"/>
      <c r="H38" s="30"/>
    </row>
    <row r="39" spans="1:9" ht="83.25" customHeight="1">
      <c r="A39" s="6" t="s">
        <v>229</v>
      </c>
      <c r="B39" s="6" t="s">
        <v>44</v>
      </c>
      <c r="C39" s="6">
        <v>2230</v>
      </c>
      <c r="D39" s="31">
        <v>38878.4</v>
      </c>
      <c r="E39" s="28" t="s">
        <v>1</v>
      </c>
      <c r="F39" s="26"/>
      <c r="G39" s="20" t="s">
        <v>245</v>
      </c>
      <c r="H39" s="30"/>
      <c r="I39" t="s">
        <v>39</v>
      </c>
    </row>
    <row r="40" spans="1:8" ht="79.5" customHeight="1">
      <c r="A40" s="6" t="s">
        <v>234</v>
      </c>
      <c r="B40" s="5" t="s">
        <v>43</v>
      </c>
      <c r="C40" s="6">
        <v>2230</v>
      </c>
      <c r="D40" s="31">
        <v>27247.55</v>
      </c>
      <c r="E40" s="28" t="s">
        <v>1</v>
      </c>
      <c r="F40" s="26"/>
      <c r="G40" s="20" t="s">
        <v>260</v>
      </c>
      <c r="H40" s="30"/>
    </row>
    <row r="41" spans="1:8" ht="81.75" customHeight="1">
      <c r="A41" s="6" t="s">
        <v>230</v>
      </c>
      <c r="B41" s="5" t="s">
        <v>41</v>
      </c>
      <c r="C41" s="6">
        <v>2230</v>
      </c>
      <c r="D41" s="31">
        <v>39002.07</v>
      </c>
      <c r="E41" s="28" t="s">
        <v>1</v>
      </c>
      <c r="F41" s="26"/>
      <c r="G41" s="85" t="s">
        <v>244</v>
      </c>
      <c r="H41" s="30"/>
    </row>
    <row r="42" spans="1:8" ht="51.75" thickBot="1">
      <c r="A42" s="37" t="s">
        <v>233</v>
      </c>
      <c r="B42" s="4" t="s">
        <v>37</v>
      </c>
      <c r="C42" s="6">
        <v>2230</v>
      </c>
      <c r="D42" s="31">
        <v>98051</v>
      </c>
      <c r="E42" s="26" t="s">
        <v>1</v>
      </c>
      <c r="F42" s="26" t="s">
        <v>243</v>
      </c>
      <c r="G42" s="8"/>
      <c r="H42" s="30"/>
    </row>
    <row r="43" spans="1:10" ht="81.75" customHeight="1" thickBot="1">
      <c r="A43" s="37" t="s">
        <v>231</v>
      </c>
      <c r="B43" s="7" t="s">
        <v>40</v>
      </c>
      <c r="C43" s="6">
        <v>2230</v>
      </c>
      <c r="D43" s="31">
        <v>51162.9</v>
      </c>
      <c r="E43" s="26" t="s">
        <v>1</v>
      </c>
      <c r="F43" s="8"/>
      <c r="G43" s="20" t="s">
        <v>246</v>
      </c>
      <c r="H43" s="30"/>
      <c r="J43" s="59"/>
    </row>
    <row r="44" spans="1:8" ht="78.75" customHeight="1">
      <c r="A44" s="6" t="s">
        <v>232</v>
      </c>
      <c r="B44" s="5" t="s">
        <v>42</v>
      </c>
      <c r="C44" s="6">
        <v>2230</v>
      </c>
      <c r="D44" s="31">
        <v>49150</v>
      </c>
      <c r="E44" s="26" t="s">
        <v>1</v>
      </c>
      <c r="F44" s="26" t="s">
        <v>243</v>
      </c>
      <c r="G44" s="20"/>
      <c r="H44" s="58"/>
    </row>
    <row r="45" spans="1:8" ht="12.75">
      <c r="A45" s="33"/>
      <c r="B45" s="61" t="s">
        <v>34</v>
      </c>
      <c r="C45" s="62">
        <v>2230</v>
      </c>
      <c r="D45" s="63">
        <f>SUM(D5:D44)</f>
        <v>642657.2800000001</v>
      </c>
      <c r="E45" s="34"/>
      <c r="F45" s="34"/>
      <c r="G45" s="35"/>
      <c r="H45" s="32"/>
    </row>
    <row r="46" spans="1:8" ht="12.75">
      <c r="A46" s="33"/>
      <c r="B46" s="61" t="s">
        <v>262</v>
      </c>
      <c r="C46" s="62">
        <v>2230</v>
      </c>
      <c r="D46" s="63">
        <v>159742.72</v>
      </c>
      <c r="E46" s="34"/>
      <c r="F46" s="34"/>
      <c r="G46" s="35"/>
      <c r="H46" s="32"/>
    </row>
    <row r="47" spans="1:8" ht="93.75" customHeight="1">
      <c r="A47" s="100" t="s">
        <v>247</v>
      </c>
      <c r="B47" s="101" t="s">
        <v>248</v>
      </c>
      <c r="C47" s="10">
        <v>2272</v>
      </c>
      <c r="D47" s="24">
        <v>19592.55</v>
      </c>
      <c r="E47" s="28" t="s">
        <v>1</v>
      </c>
      <c r="F47" s="8"/>
      <c r="G47" s="103" t="s">
        <v>255</v>
      </c>
      <c r="H47" s="30"/>
    </row>
    <row r="48" spans="1:8" ht="52.5" customHeight="1">
      <c r="A48" s="100" t="s">
        <v>247</v>
      </c>
      <c r="B48" s="101" t="s">
        <v>248</v>
      </c>
      <c r="C48" s="10">
        <v>2272</v>
      </c>
      <c r="D48" s="24">
        <v>700</v>
      </c>
      <c r="E48" s="28" t="s">
        <v>1</v>
      </c>
      <c r="F48" s="8"/>
      <c r="G48" s="103" t="s">
        <v>2</v>
      </c>
      <c r="H48" s="30"/>
    </row>
    <row r="49" spans="1:8" ht="38.25" customHeight="1">
      <c r="A49" s="102" t="s">
        <v>249</v>
      </c>
      <c r="B49" s="23" t="s">
        <v>63</v>
      </c>
      <c r="C49" s="10">
        <v>2272</v>
      </c>
      <c r="D49" s="24">
        <v>55100</v>
      </c>
      <c r="E49" s="28" t="s">
        <v>1</v>
      </c>
      <c r="F49" s="26"/>
      <c r="G49" s="8" t="s">
        <v>269</v>
      </c>
      <c r="H49" s="30"/>
    </row>
    <row r="50" spans="1:8" ht="15.75">
      <c r="A50" s="21" t="s">
        <v>4</v>
      </c>
      <c r="B50" s="15" t="s">
        <v>3</v>
      </c>
      <c r="C50" s="18"/>
      <c r="D50" s="19">
        <f>SUM(D47:D49)</f>
        <v>75392.55</v>
      </c>
      <c r="E50" s="18"/>
      <c r="F50" s="18"/>
      <c r="G50" s="52"/>
      <c r="H50" s="30"/>
    </row>
    <row r="51" spans="1:8" ht="15.75">
      <c r="A51" s="21"/>
      <c r="B51" s="61" t="s">
        <v>262</v>
      </c>
      <c r="C51" s="18"/>
      <c r="D51" s="19">
        <v>5998.59</v>
      </c>
      <c r="E51" s="18"/>
      <c r="F51" s="18"/>
      <c r="G51" s="52"/>
      <c r="H51" s="30"/>
    </row>
    <row r="52" spans="1:8" ht="118.5" customHeight="1">
      <c r="A52" s="102" t="s">
        <v>250</v>
      </c>
      <c r="B52" s="6" t="s">
        <v>251</v>
      </c>
      <c r="C52" s="10">
        <v>2271</v>
      </c>
      <c r="D52" s="11">
        <v>276531.97</v>
      </c>
      <c r="E52" s="28" t="s">
        <v>1</v>
      </c>
      <c r="F52" s="28"/>
      <c r="G52" s="20" t="s">
        <v>256</v>
      </c>
      <c r="H52" s="30"/>
    </row>
    <row r="53" spans="1:8" ht="12.75">
      <c r="A53" s="17" t="s">
        <v>4</v>
      </c>
      <c r="B53" s="15" t="s">
        <v>7</v>
      </c>
      <c r="C53" s="17" t="s">
        <v>4</v>
      </c>
      <c r="D53" s="16">
        <f>SUM(D52:D52)</f>
        <v>276531.97</v>
      </c>
      <c r="E53" s="17" t="s">
        <v>4</v>
      </c>
      <c r="F53" s="17"/>
      <c r="G53" s="53" t="s">
        <v>4</v>
      </c>
      <c r="H53" s="30"/>
    </row>
    <row r="54" spans="1:8" ht="12.75">
      <c r="A54" s="17"/>
      <c r="B54" s="61" t="s">
        <v>262</v>
      </c>
      <c r="C54" s="17"/>
      <c r="D54" s="16">
        <v>231183.14</v>
      </c>
      <c r="E54" s="17"/>
      <c r="F54" s="17"/>
      <c r="G54" s="53"/>
      <c r="H54" s="30"/>
    </row>
    <row r="55" spans="1:8" ht="92.25" customHeight="1">
      <c r="A55" s="102" t="s">
        <v>252</v>
      </c>
      <c r="B55" s="6" t="s">
        <v>253</v>
      </c>
      <c r="C55" s="10">
        <v>2273</v>
      </c>
      <c r="D55" s="24">
        <v>141988.07</v>
      </c>
      <c r="E55" s="28" t="s">
        <v>1</v>
      </c>
      <c r="F55" s="28"/>
      <c r="G55" s="103" t="s">
        <v>257</v>
      </c>
      <c r="H55" s="30"/>
    </row>
    <row r="56" spans="1:8" ht="56.25" customHeight="1">
      <c r="A56" s="102" t="s">
        <v>252</v>
      </c>
      <c r="B56" s="6" t="s">
        <v>253</v>
      </c>
      <c r="C56" s="10">
        <v>2273</v>
      </c>
      <c r="D56" s="24">
        <v>19400</v>
      </c>
      <c r="E56" s="28" t="s">
        <v>1</v>
      </c>
      <c r="F56" s="28"/>
      <c r="G56" s="103" t="s">
        <v>2</v>
      </c>
      <c r="H56" s="30"/>
    </row>
    <row r="57" spans="1:8" ht="12.75">
      <c r="A57" s="22" t="s">
        <v>4</v>
      </c>
      <c r="B57" s="15" t="s">
        <v>5</v>
      </c>
      <c r="C57" s="17" t="s">
        <v>4</v>
      </c>
      <c r="D57" s="16">
        <f>SUM(D55:D56)</f>
        <v>161388.07</v>
      </c>
      <c r="E57" s="17" t="s">
        <v>4</v>
      </c>
      <c r="F57" s="17"/>
      <c r="G57" s="53" t="s">
        <v>4</v>
      </c>
      <c r="H57" s="30"/>
    </row>
    <row r="58" spans="1:8" ht="101.25">
      <c r="A58" s="102" t="s">
        <v>261</v>
      </c>
      <c r="B58" s="4" t="s">
        <v>254</v>
      </c>
      <c r="C58" s="13">
        <v>2274</v>
      </c>
      <c r="D58" s="24">
        <v>47749.12</v>
      </c>
      <c r="E58" s="28" t="s">
        <v>1</v>
      </c>
      <c r="F58" s="28"/>
      <c r="G58" s="103" t="s">
        <v>258</v>
      </c>
      <c r="H58" s="30"/>
    </row>
    <row r="59" spans="1:8" ht="101.25">
      <c r="A59" s="102" t="s">
        <v>261</v>
      </c>
      <c r="B59" s="4" t="s">
        <v>254</v>
      </c>
      <c r="C59" s="13">
        <v>2274</v>
      </c>
      <c r="D59" s="24">
        <v>120695.81</v>
      </c>
      <c r="E59" s="28" t="s">
        <v>1</v>
      </c>
      <c r="F59" s="28"/>
      <c r="G59" s="103" t="s">
        <v>259</v>
      </c>
      <c r="H59" s="30"/>
    </row>
    <row r="60" spans="1:8" ht="12.75">
      <c r="A60" s="21" t="s">
        <v>4</v>
      </c>
      <c r="B60" s="15" t="s">
        <v>6</v>
      </c>
      <c r="C60" s="14" t="s">
        <v>4</v>
      </c>
      <c r="D60" s="16">
        <f>SUM(D58:D59)</f>
        <v>168444.93</v>
      </c>
      <c r="E60" s="14" t="s">
        <v>4</v>
      </c>
      <c r="F60" s="14"/>
      <c r="G60" s="54" t="s">
        <v>4</v>
      </c>
      <c r="H60" s="30"/>
    </row>
    <row r="61" spans="1:8" ht="24.75">
      <c r="A61" s="77" t="s">
        <v>78</v>
      </c>
      <c r="B61" s="50" t="s">
        <v>71</v>
      </c>
      <c r="C61" s="48">
        <v>2210</v>
      </c>
      <c r="D61" s="49">
        <v>600</v>
      </c>
      <c r="E61" s="28" t="s">
        <v>1</v>
      </c>
      <c r="F61" s="26" t="s">
        <v>243</v>
      </c>
      <c r="G61" s="55"/>
      <c r="H61" s="30"/>
    </row>
    <row r="62" spans="1:8" ht="25.5">
      <c r="A62" s="37" t="s">
        <v>98</v>
      </c>
      <c r="B62" s="6" t="s">
        <v>45</v>
      </c>
      <c r="C62" s="6">
        <v>2210</v>
      </c>
      <c r="D62" s="31">
        <v>500</v>
      </c>
      <c r="E62" s="28" t="s">
        <v>1</v>
      </c>
      <c r="F62" s="26" t="s">
        <v>243</v>
      </c>
      <c r="G62" s="20"/>
      <c r="H62" s="30"/>
    </row>
    <row r="63" spans="1:8" ht="25.5">
      <c r="A63" s="37" t="s">
        <v>99</v>
      </c>
      <c r="B63" s="6" t="s">
        <v>100</v>
      </c>
      <c r="C63" s="6">
        <v>2210</v>
      </c>
      <c r="D63" s="31">
        <v>50</v>
      </c>
      <c r="E63" s="28" t="s">
        <v>1</v>
      </c>
      <c r="F63" s="26" t="s">
        <v>243</v>
      </c>
      <c r="G63" s="20"/>
      <c r="H63" s="30"/>
    </row>
    <row r="64" spans="1:8" ht="38.25">
      <c r="A64" s="86" t="s">
        <v>101</v>
      </c>
      <c r="B64" s="87" t="s">
        <v>102</v>
      </c>
      <c r="C64" s="6">
        <v>2210</v>
      </c>
      <c r="D64" s="31">
        <v>0</v>
      </c>
      <c r="E64" s="28" t="s">
        <v>1</v>
      </c>
      <c r="F64" s="26" t="s">
        <v>243</v>
      </c>
      <c r="G64" s="20"/>
      <c r="H64" s="30"/>
    </row>
    <row r="65" spans="1:8" ht="25.5">
      <c r="A65" s="86" t="s">
        <v>103</v>
      </c>
      <c r="B65" s="86" t="s">
        <v>104</v>
      </c>
      <c r="C65" s="6"/>
      <c r="D65" s="31">
        <v>500</v>
      </c>
      <c r="E65" s="28"/>
      <c r="F65" s="26" t="s">
        <v>243</v>
      </c>
      <c r="G65" s="20"/>
      <c r="H65" s="30"/>
    </row>
    <row r="66" spans="1:8" ht="24.75">
      <c r="A66" s="88" t="s">
        <v>105</v>
      </c>
      <c r="B66" s="89" t="s">
        <v>106</v>
      </c>
      <c r="C66" s="6"/>
      <c r="D66" s="31">
        <v>500</v>
      </c>
      <c r="E66" s="28"/>
      <c r="F66" s="26" t="s">
        <v>243</v>
      </c>
      <c r="G66" s="20"/>
      <c r="H66" s="30"/>
    </row>
    <row r="67" spans="1:8" ht="36">
      <c r="A67" s="88" t="s">
        <v>107</v>
      </c>
      <c r="B67" s="88" t="s">
        <v>108</v>
      </c>
      <c r="C67" s="6"/>
      <c r="D67" s="31">
        <v>500</v>
      </c>
      <c r="E67" s="28"/>
      <c r="F67" s="26" t="s">
        <v>243</v>
      </c>
      <c r="G67" s="20"/>
      <c r="H67" s="30"/>
    </row>
    <row r="68" spans="1:8" ht="24.75">
      <c r="A68" s="88" t="s">
        <v>109</v>
      </c>
      <c r="B68" s="88" t="s">
        <v>110</v>
      </c>
      <c r="C68" s="6"/>
      <c r="D68" s="31">
        <v>100</v>
      </c>
      <c r="E68" s="28"/>
      <c r="F68" s="26" t="s">
        <v>243</v>
      </c>
      <c r="G68" s="20"/>
      <c r="H68" s="30"/>
    </row>
    <row r="69" spans="1:8" ht="36">
      <c r="A69" s="88" t="s">
        <v>111</v>
      </c>
      <c r="B69" s="88" t="s">
        <v>112</v>
      </c>
      <c r="C69" s="6"/>
      <c r="D69" s="31">
        <v>600</v>
      </c>
      <c r="E69" s="28"/>
      <c r="F69" s="26" t="s">
        <v>243</v>
      </c>
      <c r="G69" s="20"/>
      <c r="H69" s="30"/>
    </row>
    <row r="70" spans="1:8" ht="27.75" customHeight="1">
      <c r="A70" s="37" t="s">
        <v>194</v>
      </c>
      <c r="B70" s="6" t="s">
        <v>46</v>
      </c>
      <c r="C70" s="6">
        <v>2210</v>
      </c>
      <c r="D70" s="31">
        <v>8500</v>
      </c>
      <c r="E70" s="28" t="s">
        <v>1</v>
      </c>
      <c r="F70" s="26" t="s">
        <v>243</v>
      </c>
      <c r="G70" s="20" t="s">
        <v>68</v>
      </c>
      <c r="H70" s="30"/>
    </row>
    <row r="71" spans="1:8" ht="28.5" customHeight="1">
      <c r="A71" s="37" t="s">
        <v>193</v>
      </c>
      <c r="B71" s="6" t="s">
        <v>47</v>
      </c>
      <c r="C71" s="6">
        <v>2210</v>
      </c>
      <c r="D71" s="31">
        <v>250</v>
      </c>
      <c r="E71" s="28" t="s">
        <v>1</v>
      </c>
      <c r="F71" s="26" t="s">
        <v>243</v>
      </c>
      <c r="G71" s="20"/>
      <c r="H71" s="30"/>
    </row>
    <row r="72" spans="1:8" ht="30" customHeight="1">
      <c r="A72" s="37" t="s">
        <v>190</v>
      </c>
      <c r="B72" s="6" t="s">
        <v>65</v>
      </c>
      <c r="C72" s="6">
        <v>2210</v>
      </c>
      <c r="D72" s="31">
        <v>250</v>
      </c>
      <c r="E72" s="28" t="s">
        <v>1</v>
      </c>
      <c r="F72" s="26" t="s">
        <v>243</v>
      </c>
      <c r="G72" s="20"/>
      <c r="H72" s="30"/>
    </row>
    <row r="73" spans="1:8" ht="24.75">
      <c r="A73" s="88" t="s">
        <v>113</v>
      </c>
      <c r="B73" s="88" t="s">
        <v>114</v>
      </c>
      <c r="C73" s="6"/>
      <c r="D73" s="31">
        <v>600</v>
      </c>
      <c r="E73" s="28"/>
      <c r="F73" s="26" t="s">
        <v>243</v>
      </c>
      <c r="G73" s="20"/>
      <c r="H73" s="30"/>
    </row>
    <row r="74" spans="1:8" ht="25.5">
      <c r="A74" s="96" t="s">
        <v>119</v>
      </c>
      <c r="B74" s="97" t="s">
        <v>128</v>
      </c>
      <c r="C74" s="6">
        <v>2210</v>
      </c>
      <c r="D74" s="31">
        <v>500</v>
      </c>
      <c r="E74" s="28" t="s">
        <v>1</v>
      </c>
      <c r="F74" s="26" t="s">
        <v>243</v>
      </c>
      <c r="G74" s="20"/>
      <c r="H74" s="30"/>
    </row>
    <row r="75" spans="1:8" ht="24.75">
      <c r="A75" s="37" t="s">
        <v>84</v>
      </c>
      <c r="B75" s="6" t="s">
        <v>85</v>
      </c>
      <c r="C75" s="6">
        <v>2210</v>
      </c>
      <c r="D75" s="31">
        <v>100</v>
      </c>
      <c r="E75" s="28" t="s">
        <v>1</v>
      </c>
      <c r="F75" s="26" t="s">
        <v>243</v>
      </c>
      <c r="G75" s="20"/>
      <c r="H75" s="30"/>
    </row>
    <row r="76" spans="1:8" ht="24.75">
      <c r="A76" s="37" t="s">
        <v>15</v>
      </c>
      <c r="B76" s="6" t="s">
        <v>82</v>
      </c>
      <c r="C76" s="6">
        <v>2210</v>
      </c>
      <c r="D76" s="31">
        <v>500</v>
      </c>
      <c r="E76" s="28" t="s">
        <v>1</v>
      </c>
      <c r="F76" s="26" t="s">
        <v>243</v>
      </c>
      <c r="G76" s="20"/>
      <c r="H76" s="30"/>
    </row>
    <row r="77" spans="1:8" ht="25.5">
      <c r="A77" s="91" t="s">
        <v>116</v>
      </c>
      <c r="B77" s="95" t="s">
        <v>127</v>
      </c>
      <c r="C77" s="6">
        <v>2210</v>
      </c>
      <c r="D77" s="31">
        <v>600</v>
      </c>
      <c r="E77" s="28" t="s">
        <v>1</v>
      </c>
      <c r="F77" s="26" t="s">
        <v>243</v>
      </c>
      <c r="G77" s="20"/>
      <c r="H77" s="30"/>
    </row>
    <row r="78" spans="1:8" ht="48.75" customHeight="1">
      <c r="A78" s="37" t="s">
        <v>115</v>
      </c>
      <c r="B78" s="95" t="s">
        <v>129</v>
      </c>
      <c r="C78" s="6">
        <v>2210</v>
      </c>
      <c r="D78" s="31">
        <v>600</v>
      </c>
      <c r="E78" s="28" t="s">
        <v>1</v>
      </c>
      <c r="F78" s="26" t="s">
        <v>243</v>
      </c>
      <c r="G78" s="20"/>
      <c r="H78" s="30"/>
    </row>
    <row r="79" spans="1:8" ht="48.75" customHeight="1">
      <c r="A79" s="92" t="s">
        <v>117</v>
      </c>
      <c r="B79" s="94" t="s">
        <v>118</v>
      </c>
      <c r="C79" s="6">
        <v>2210</v>
      </c>
      <c r="D79" s="31">
        <v>300</v>
      </c>
      <c r="E79" s="28" t="s">
        <v>1</v>
      </c>
      <c r="F79" s="26" t="s">
        <v>243</v>
      </c>
      <c r="G79" s="20"/>
      <c r="H79" s="30"/>
    </row>
    <row r="80" spans="1:8" ht="48.75" customHeight="1">
      <c r="A80" s="92" t="s">
        <v>120</v>
      </c>
      <c r="B80" s="94" t="s">
        <v>121</v>
      </c>
      <c r="C80" s="6">
        <v>2210</v>
      </c>
      <c r="D80" s="31">
        <v>500</v>
      </c>
      <c r="E80" s="28" t="s">
        <v>1</v>
      </c>
      <c r="F80" s="26" t="s">
        <v>243</v>
      </c>
      <c r="G80" s="20"/>
      <c r="H80" s="30"/>
    </row>
    <row r="81" spans="1:8" ht="36.75" customHeight="1">
      <c r="A81" s="92" t="s">
        <v>122</v>
      </c>
      <c r="B81" s="94" t="s">
        <v>123</v>
      </c>
      <c r="C81" s="6">
        <v>2210</v>
      </c>
      <c r="D81" s="31">
        <v>500</v>
      </c>
      <c r="E81" s="28" t="s">
        <v>1</v>
      </c>
      <c r="F81" s="26" t="s">
        <v>243</v>
      </c>
      <c r="G81" s="20" t="s">
        <v>96</v>
      </c>
      <c r="H81" s="30"/>
    </row>
    <row r="82" spans="1:8" ht="24.75">
      <c r="A82" s="92" t="s">
        <v>124</v>
      </c>
      <c r="B82" s="6" t="s">
        <v>48</v>
      </c>
      <c r="C82" s="6">
        <v>2210</v>
      </c>
      <c r="D82" s="31">
        <v>2000</v>
      </c>
      <c r="E82" s="28" t="s">
        <v>1</v>
      </c>
      <c r="F82" s="26" t="s">
        <v>243</v>
      </c>
      <c r="G82" s="20"/>
      <c r="H82" s="30"/>
    </row>
    <row r="83" spans="1:8" ht="24.75">
      <c r="A83" s="92" t="s">
        <v>125</v>
      </c>
      <c r="B83" s="6" t="s">
        <v>70</v>
      </c>
      <c r="C83" s="6">
        <v>2210</v>
      </c>
      <c r="D83" s="31">
        <v>200</v>
      </c>
      <c r="E83" s="28" t="s">
        <v>1</v>
      </c>
      <c r="F83" s="26" t="s">
        <v>243</v>
      </c>
      <c r="G83" s="20"/>
      <c r="H83" s="30"/>
    </row>
    <row r="84" spans="1:8" ht="24.75">
      <c r="A84" s="92" t="s">
        <v>126</v>
      </c>
      <c r="B84" s="6" t="s">
        <v>72</v>
      </c>
      <c r="C84" s="6">
        <v>2210</v>
      </c>
      <c r="D84" s="31">
        <v>1600</v>
      </c>
      <c r="E84" s="28" t="s">
        <v>1</v>
      </c>
      <c r="F84" s="26" t="s">
        <v>243</v>
      </c>
      <c r="G84" s="20"/>
      <c r="H84" s="30"/>
    </row>
    <row r="85" spans="1:8" ht="25.5">
      <c r="A85" s="92" t="s">
        <v>130</v>
      </c>
      <c r="B85" s="94" t="s">
        <v>131</v>
      </c>
      <c r="C85" s="6">
        <v>2210</v>
      </c>
      <c r="D85" s="31">
        <v>400</v>
      </c>
      <c r="E85" s="28" t="s">
        <v>1</v>
      </c>
      <c r="F85" s="26" t="s">
        <v>243</v>
      </c>
      <c r="G85" s="20"/>
      <c r="H85" s="30"/>
    </row>
    <row r="86" spans="1:8" ht="39" customHeight="1">
      <c r="A86" s="92" t="s">
        <v>132</v>
      </c>
      <c r="B86" s="93" t="s">
        <v>133</v>
      </c>
      <c r="C86" s="6">
        <v>2210</v>
      </c>
      <c r="D86" s="31">
        <v>200</v>
      </c>
      <c r="E86" s="28" t="s">
        <v>1</v>
      </c>
      <c r="F86" s="26" t="s">
        <v>243</v>
      </c>
      <c r="G86" s="55"/>
      <c r="H86" s="30"/>
    </row>
    <row r="87" spans="1:9" ht="25.5">
      <c r="A87" s="98" t="s">
        <v>134</v>
      </c>
      <c r="B87" s="6" t="s">
        <v>66</v>
      </c>
      <c r="C87" s="6">
        <v>2210</v>
      </c>
      <c r="D87" s="31">
        <v>800</v>
      </c>
      <c r="E87" s="28" t="s">
        <v>1</v>
      </c>
      <c r="F87" s="26" t="s">
        <v>243</v>
      </c>
      <c r="G87" s="55"/>
      <c r="H87" s="30"/>
      <c r="I87" t="s">
        <v>67</v>
      </c>
    </row>
    <row r="88" spans="1:8" ht="24.75">
      <c r="A88" s="37" t="s">
        <v>9</v>
      </c>
      <c r="B88" s="6" t="s">
        <v>69</v>
      </c>
      <c r="C88" s="6">
        <v>2210</v>
      </c>
      <c r="D88" s="31">
        <v>0</v>
      </c>
      <c r="E88" s="28" t="s">
        <v>1</v>
      </c>
      <c r="F88" s="26" t="s">
        <v>243</v>
      </c>
      <c r="G88" s="55"/>
      <c r="H88" s="30"/>
    </row>
    <row r="89" spans="1:8" ht="25.5" customHeight="1">
      <c r="A89" s="37" t="s">
        <v>135</v>
      </c>
      <c r="B89" s="90" t="s">
        <v>136</v>
      </c>
      <c r="C89" s="6">
        <v>2210</v>
      </c>
      <c r="D89" s="31">
        <v>0</v>
      </c>
      <c r="E89" s="28" t="s">
        <v>1</v>
      </c>
      <c r="F89" s="26" t="s">
        <v>243</v>
      </c>
      <c r="G89" s="55"/>
      <c r="H89" s="30"/>
    </row>
    <row r="90" spans="1:8" ht="25.5">
      <c r="A90" s="37" t="s">
        <v>189</v>
      </c>
      <c r="B90" s="6" t="s">
        <v>86</v>
      </c>
      <c r="C90" s="6">
        <v>2210</v>
      </c>
      <c r="D90" s="31">
        <v>0</v>
      </c>
      <c r="E90" s="28" t="s">
        <v>1</v>
      </c>
      <c r="F90" s="26" t="s">
        <v>243</v>
      </c>
      <c r="G90" s="20"/>
      <c r="H90" s="30"/>
    </row>
    <row r="91" spans="1:9" ht="25.5" customHeight="1">
      <c r="A91" s="92" t="s">
        <v>137</v>
      </c>
      <c r="B91" s="94" t="s">
        <v>138</v>
      </c>
      <c r="C91" s="6">
        <v>2210</v>
      </c>
      <c r="D91" s="31">
        <v>200</v>
      </c>
      <c r="E91" s="28" t="s">
        <v>1</v>
      </c>
      <c r="F91" s="26" t="s">
        <v>243</v>
      </c>
      <c r="G91" s="55"/>
      <c r="H91" s="30" t="s">
        <v>81</v>
      </c>
      <c r="I91">
        <v>850</v>
      </c>
    </row>
    <row r="92" spans="1:8" ht="24.75">
      <c r="A92" s="37" t="s">
        <v>95</v>
      </c>
      <c r="B92" s="6" t="s">
        <v>94</v>
      </c>
      <c r="C92" s="6">
        <v>2210</v>
      </c>
      <c r="D92" s="31">
        <v>0</v>
      </c>
      <c r="E92" s="28" t="s">
        <v>1</v>
      </c>
      <c r="F92" s="26" t="s">
        <v>243</v>
      </c>
      <c r="G92" s="55"/>
      <c r="H92" s="30"/>
    </row>
    <row r="93" spans="1:8" ht="25.5">
      <c r="A93" s="37" t="s">
        <v>141</v>
      </c>
      <c r="B93" s="6" t="s">
        <v>142</v>
      </c>
      <c r="C93" s="6">
        <v>2210</v>
      </c>
      <c r="D93" s="31">
        <v>150</v>
      </c>
      <c r="E93" s="28" t="s">
        <v>1</v>
      </c>
      <c r="F93" s="26" t="s">
        <v>243</v>
      </c>
      <c r="G93" s="20"/>
      <c r="H93" s="30"/>
    </row>
    <row r="94" spans="1:8" ht="40.5" customHeight="1">
      <c r="A94" s="37" t="s">
        <v>143</v>
      </c>
      <c r="B94" s="6" t="s">
        <v>144</v>
      </c>
      <c r="C94" s="6">
        <v>2210</v>
      </c>
      <c r="D94" s="31">
        <v>100</v>
      </c>
      <c r="E94" s="28" t="s">
        <v>1</v>
      </c>
      <c r="F94" s="26" t="s">
        <v>243</v>
      </c>
      <c r="G94" s="20"/>
      <c r="H94" s="30"/>
    </row>
    <row r="95" spans="1:8" ht="25.5">
      <c r="A95" s="37" t="s">
        <v>149</v>
      </c>
      <c r="B95" s="6" t="s">
        <v>64</v>
      </c>
      <c r="C95" s="6">
        <v>2210</v>
      </c>
      <c r="D95" s="31">
        <v>50</v>
      </c>
      <c r="E95" s="28" t="s">
        <v>1</v>
      </c>
      <c r="F95" s="26" t="s">
        <v>243</v>
      </c>
      <c r="G95" s="20"/>
      <c r="H95" s="30"/>
    </row>
    <row r="96" spans="1:8" ht="27.75" customHeight="1">
      <c r="A96" s="37" t="s">
        <v>145</v>
      </c>
      <c r="B96" s="6" t="s">
        <v>146</v>
      </c>
      <c r="C96" s="6">
        <v>2210</v>
      </c>
      <c r="D96" s="31">
        <v>0</v>
      </c>
      <c r="E96" s="28" t="s">
        <v>1</v>
      </c>
      <c r="F96" s="26" t="s">
        <v>243</v>
      </c>
      <c r="G96" s="20"/>
      <c r="H96" s="30"/>
    </row>
    <row r="97" spans="1:8" ht="27.75" customHeight="1">
      <c r="A97" s="37" t="s">
        <v>147</v>
      </c>
      <c r="B97" s="6" t="s">
        <v>83</v>
      </c>
      <c r="C97" s="6">
        <v>2210</v>
      </c>
      <c r="D97" s="31">
        <v>0</v>
      </c>
      <c r="E97" s="28" t="s">
        <v>1</v>
      </c>
      <c r="F97" s="26" t="s">
        <v>243</v>
      </c>
      <c r="G97" s="20"/>
      <c r="H97" s="30"/>
    </row>
    <row r="98" spans="1:8" ht="24.75">
      <c r="A98" s="92" t="s">
        <v>139</v>
      </c>
      <c r="B98" s="93" t="s">
        <v>140</v>
      </c>
      <c r="C98" s="6">
        <v>2210</v>
      </c>
      <c r="D98" s="31">
        <v>100</v>
      </c>
      <c r="E98" s="28" t="s">
        <v>1</v>
      </c>
      <c r="F98" s="26" t="s">
        <v>243</v>
      </c>
      <c r="G98" s="20"/>
      <c r="H98" s="30"/>
    </row>
    <row r="99" spans="1:8" ht="25.5">
      <c r="A99" s="37" t="s">
        <v>148</v>
      </c>
      <c r="B99" s="6" t="s">
        <v>14</v>
      </c>
      <c r="C99" s="6">
        <v>2210</v>
      </c>
      <c r="D99" s="31">
        <v>500</v>
      </c>
      <c r="E99" s="28" t="s">
        <v>1</v>
      </c>
      <c r="F99" s="26" t="s">
        <v>243</v>
      </c>
      <c r="G99" s="20"/>
      <c r="H99" s="30"/>
    </row>
    <row r="100" spans="1:8" ht="27" customHeight="1">
      <c r="A100" s="37" t="s">
        <v>147</v>
      </c>
      <c r="B100" s="6" t="s">
        <v>150</v>
      </c>
      <c r="C100" s="6">
        <v>2210</v>
      </c>
      <c r="D100" s="31">
        <v>2000</v>
      </c>
      <c r="E100" s="28" t="s">
        <v>1</v>
      </c>
      <c r="F100" s="26" t="s">
        <v>243</v>
      </c>
      <c r="G100" s="20"/>
      <c r="H100" s="30"/>
    </row>
    <row r="101" spans="1:8" ht="25.5">
      <c r="A101" s="37" t="s">
        <v>151</v>
      </c>
      <c r="B101" s="6" t="s">
        <v>152</v>
      </c>
      <c r="C101" s="6">
        <v>2210</v>
      </c>
      <c r="D101" s="31">
        <v>500</v>
      </c>
      <c r="E101" s="28" t="s">
        <v>1</v>
      </c>
      <c r="F101" s="26" t="s">
        <v>243</v>
      </c>
      <c r="G101" s="20"/>
      <c r="H101" s="30"/>
    </row>
    <row r="102" spans="1:8" ht="27" customHeight="1">
      <c r="A102" s="37" t="s">
        <v>153</v>
      </c>
      <c r="B102" s="6" t="s">
        <v>154</v>
      </c>
      <c r="C102" s="6"/>
      <c r="D102" s="31">
        <v>500</v>
      </c>
      <c r="E102" s="28" t="s">
        <v>1</v>
      </c>
      <c r="F102" s="26" t="s">
        <v>243</v>
      </c>
      <c r="G102" s="20"/>
      <c r="H102" s="30"/>
    </row>
    <row r="103" spans="1:8" ht="27" customHeight="1">
      <c r="A103" s="37" t="s">
        <v>155</v>
      </c>
      <c r="B103" s="6" t="s">
        <v>156</v>
      </c>
      <c r="C103" s="6"/>
      <c r="D103" s="31">
        <v>500</v>
      </c>
      <c r="E103" s="28" t="s">
        <v>1</v>
      </c>
      <c r="F103" s="26" t="s">
        <v>243</v>
      </c>
      <c r="G103" s="20"/>
      <c r="H103" s="30"/>
    </row>
    <row r="104" spans="1:8" ht="26.25" customHeight="1">
      <c r="A104" s="37" t="s">
        <v>157</v>
      </c>
      <c r="B104" s="6" t="s">
        <v>158</v>
      </c>
      <c r="C104" s="6">
        <v>2210</v>
      </c>
      <c r="D104" s="31">
        <v>500</v>
      </c>
      <c r="E104" s="28" t="s">
        <v>1</v>
      </c>
      <c r="F104" s="26" t="s">
        <v>243</v>
      </c>
      <c r="G104" s="55"/>
      <c r="H104" s="30"/>
    </row>
    <row r="105" spans="1:8" ht="26.25" customHeight="1">
      <c r="A105" s="37" t="s">
        <v>159</v>
      </c>
      <c r="B105" s="6" t="s">
        <v>49</v>
      </c>
      <c r="C105" s="6">
        <v>2210</v>
      </c>
      <c r="D105" s="31">
        <v>300</v>
      </c>
      <c r="E105" s="28" t="s">
        <v>1</v>
      </c>
      <c r="F105" s="26" t="s">
        <v>243</v>
      </c>
      <c r="G105" s="20"/>
      <c r="H105" s="30"/>
    </row>
    <row r="106" spans="1:8" ht="27" customHeight="1">
      <c r="A106" s="37" t="s">
        <v>160</v>
      </c>
      <c r="B106" s="6" t="s">
        <v>53</v>
      </c>
      <c r="C106" s="6">
        <v>2210</v>
      </c>
      <c r="D106" s="31">
        <v>500</v>
      </c>
      <c r="E106" s="28" t="s">
        <v>1</v>
      </c>
      <c r="F106" s="26" t="s">
        <v>243</v>
      </c>
      <c r="G106" s="20"/>
      <c r="H106" s="30"/>
    </row>
    <row r="107" spans="1:8" ht="26.25" customHeight="1">
      <c r="A107" s="37" t="s">
        <v>161</v>
      </c>
      <c r="B107" s="6" t="s">
        <v>162</v>
      </c>
      <c r="C107" s="6">
        <v>2210</v>
      </c>
      <c r="D107" s="31">
        <f>500-524.19</f>
        <v>-24.190000000000055</v>
      </c>
      <c r="E107" s="28" t="s">
        <v>1</v>
      </c>
      <c r="F107" s="26" t="s">
        <v>243</v>
      </c>
      <c r="G107" s="20"/>
      <c r="H107" s="30"/>
    </row>
    <row r="108" spans="1:8" ht="26.25" customHeight="1">
      <c r="A108" s="37" t="s">
        <v>163</v>
      </c>
      <c r="B108" s="6" t="s">
        <v>164</v>
      </c>
      <c r="C108" s="6">
        <v>2210</v>
      </c>
      <c r="D108" s="31">
        <v>100</v>
      </c>
      <c r="E108" s="28" t="s">
        <v>1</v>
      </c>
      <c r="F108" s="26" t="s">
        <v>243</v>
      </c>
      <c r="G108" s="20"/>
      <c r="H108" s="30"/>
    </row>
    <row r="109" spans="1:8" ht="26.25" customHeight="1">
      <c r="A109" s="37" t="s">
        <v>165</v>
      </c>
      <c r="B109" s="6" t="s">
        <v>166</v>
      </c>
      <c r="C109" s="6"/>
      <c r="D109" s="31">
        <v>100</v>
      </c>
      <c r="E109" s="28" t="s">
        <v>1</v>
      </c>
      <c r="F109" s="26" t="s">
        <v>243</v>
      </c>
      <c r="G109" s="20"/>
      <c r="H109" s="30"/>
    </row>
    <row r="110" spans="1:8" ht="27.75" customHeight="1">
      <c r="A110" s="37" t="s">
        <v>167</v>
      </c>
      <c r="B110" s="6" t="s">
        <v>54</v>
      </c>
      <c r="C110" s="6">
        <v>2210</v>
      </c>
      <c r="D110" s="31">
        <v>100</v>
      </c>
      <c r="E110" s="28" t="s">
        <v>1</v>
      </c>
      <c r="F110" s="26" t="s">
        <v>243</v>
      </c>
      <c r="G110" s="20"/>
      <c r="H110" s="30"/>
    </row>
    <row r="111" spans="1:8" ht="28.5" customHeight="1">
      <c r="A111" s="37" t="s">
        <v>168</v>
      </c>
      <c r="B111" s="6" t="s">
        <v>169</v>
      </c>
      <c r="C111" s="6">
        <v>2210</v>
      </c>
      <c r="D111" s="31">
        <v>200</v>
      </c>
      <c r="E111" s="28" t="s">
        <v>1</v>
      </c>
      <c r="F111" s="26" t="s">
        <v>243</v>
      </c>
      <c r="G111" s="20"/>
      <c r="H111" s="30"/>
    </row>
    <row r="112" spans="1:8" ht="24.75">
      <c r="A112" s="37" t="s">
        <v>12</v>
      </c>
      <c r="B112" s="6" t="s">
        <v>10</v>
      </c>
      <c r="C112" s="6">
        <v>2210</v>
      </c>
      <c r="D112" s="31">
        <v>0</v>
      </c>
      <c r="E112" s="28" t="s">
        <v>1</v>
      </c>
      <c r="F112" s="26" t="s">
        <v>243</v>
      </c>
      <c r="G112" s="20"/>
      <c r="H112" s="30"/>
    </row>
    <row r="113" spans="1:8" ht="30" customHeight="1">
      <c r="A113" s="37" t="s">
        <v>174</v>
      </c>
      <c r="B113" s="6" t="s">
        <v>175</v>
      </c>
      <c r="C113" s="6"/>
      <c r="D113" s="31">
        <v>0</v>
      </c>
      <c r="E113" s="28"/>
      <c r="F113" s="26" t="s">
        <v>243</v>
      </c>
      <c r="G113" s="20"/>
      <c r="H113" s="30"/>
    </row>
    <row r="114" spans="1:9" ht="14.25" customHeight="1">
      <c r="A114" s="14" t="s">
        <v>4</v>
      </c>
      <c r="B114" s="72" t="s">
        <v>50</v>
      </c>
      <c r="C114" s="73" t="s">
        <v>4</v>
      </c>
      <c r="D114" s="74">
        <f>SUM(D61:D112)</f>
        <v>28125.81</v>
      </c>
      <c r="E114" s="14" t="s">
        <v>4</v>
      </c>
      <c r="F114" s="14"/>
      <c r="G114" s="54" t="s">
        <v>4</v>
      </c>
      <c r="H114" s="64">
        <f>54800+33320</f>
        <v>88120</v>
      </c>
      <c r="I114" s="25">
        <f>H114-D115</f>
        <v>28125.809999999998</v>
      </c>
    </row>
    <row r="115" spans="1:8" ht="14.25">
      <c r="A115" s="42" t="s">
        <v>4</v>
      </c>
      <c r="B115" s="70" t="s">
        <v>51</v>
      </c>
      <c r="C115" s="71">
        <v>2210</v>
      </c>
      <c r="D115" s="47">
        <f>1315+58679.19</f>
        <v>59994.19</v>
      </c>
      <c r="E115" s="27" t="s">
        <v>4</v>
      </c>
      <c r="F115" s="27"/>
      <c r="G115" s="57" t="s">
        <v>4</v>
      </c>
      <c r="H115" s="65"/>
    </row>
    <row r="116" spans="1:8" ht="29.25" customHeight="1">
      <c r="A116" s="42" t="s">
        <v>170</v>
      </c>
      <c r="B116" s="79" t="s">
        <v>171</v>
      </c>
      <c r="C116" s="71"/>
      <c r="D116" s="44">
        <v>3960</v>
      </c>
      <c r="E116" s="28" t="s">
        <v>1</v>
      </c>
      <c r="F116" s="26" t="s">
        <v>243</v>
      </c>
      <c r="G116" s="57"/>
      <c r="H116" s="65"/>
    </row>
    <row r="117" spans="1:8" ht="27.75" customHeight="1">
      <c r="A117" s="42" t="s">
        <v>172</v>
      </c>
      <c r="B117" s="43" t="s">
        <v>173</v>
      </c>
      <c r="C117" s="43">
        <v>2240</v>
      </c>
      <c r="D117" s="44">
        <v>80</v>
      </c>
      <c r="E117" s="28" t="s">
        <v>1</v>
      </c>
      <c r="F117" s="26" t="s">
        <v>243</v>
      </c>
      <c r="G117" s="55"/>
      <c r="H117" s="30"/>
    </row>
    <row r="118" spans="1:8" ht="30" customHeight="1">
      <c r="A118" s="42" t="s">
        <v>188</v>
      </c>
      <c r="B118" s="43" t="s">
        <v>80</v>
      </c>
      <c r="C118" s="43">
        <v>2210</v>
      </c>
      <c r="D118" s="9">
        <v>8790</v>
      </c>
      <c r="E118" s="28" t="s">
        <v>1</v>
      </c>
      <c r="F118" s="26" t="s">
        <v>243</v>
      </c>
      <c r="G118" s="57"/>
      <c r="H118" s="30"/>
    </row>
    <row r="119" spans="1:8" ht="30.75" customHeight="1">
      <c r="A119" s="42" t="s">
        <v>176</v>
      </c>
      <c r="B119" s="43" t="s">
        <v>177</v>
      </c>
      <c r="C119" s="43">
        <v>2240</v>
      </c>
      <c r="D119" s="44">
        <v>9500</v>
      </c>
      <c r="E119" s="28" t="s">
        <v>1</v>
      </c>
      <c r="F119" s="26" t="s">
        <v>243</v>
      </c>
      <c r="G119" s="57"/>
      <c r="H119" s="30"/>
    </row>
    <row r="120" spans="1:8" ht="30.75" customHeight="1">
      <c r="A120" s="42" t="s">
        <v>181</v>
      </c>
      <c r="B120" s="43" t="s">
        <v>11</v>
      </c>
      <c r="C120" s="43">
        <v>2240</v>
      </c>
      <c r="D120" s="44">
        <v>100</v>
      </c>
      <c r="E120" s="28" t="s">
        <v>1</v>
      </c>
      <c r="F120" s="26" t="s">
        <v>243</v>
      </c>
      <c r="G120" s="57"/>
      <c r="H120" s="30"/>
    </row>
    <row r="121" spans="1:8" ht="29.25" customHeight="1">
      <c r="A121" s="42" t="s">
        <v>178</v>
      </c>
      <c r="B121" s="43" t="s">
        <v>179</v>
      </c>
      <c r="C121" s="43"/>
      <c r="D121" s="44">
        <v>96</v>
      </c>
      <c r="E121" s="28"/>
      <c r="F121" s="26" t="s">
        <v>243</v>
      </c>
      <c r="G121" s="57"/>
      <c r="H121" s="30"/>
    </row>
    <row r="122" spans="1:8" ht="25.5">
      <c r="A122" s="42" t="s">
        <v>180</v>
      </c>
      <c r="B122" s="43" t="s">
        <v>52</v>
      </c>
      <c r="C122" s="43">
        <v>2240</v>
      </c>
      <c r="D122" s="44">
        <v>3000</v>
      </c>
      <c r="E122" s="28" t="s">
        <v>1</v>
      </c>
      <c r="F122" s="26" t="s">
        <v>243</v>
      </c>
      <c r="G122" s="57"/>
      <c r="H122" s="30"/>
    </row>
    <row r="123" spans="1:8" ht="26.25" customHeight="1">
      <c r="A123" s="42" t="s">
        <v>185</v>
      </c>
      <c r="B123" s="43" t="s">
        <v>186</v>
      </c>
      <c r="C123" s="43">
        <v>2240</v>
      </c>
      <c r="D123" s="44">
        <f>2413.86-60</f>
        <v>2353.86</v>
      </c>
      <c r="E123" s="28" t="s">
        <v>1</v>
      </c>
      <c r="F123" s="26" t="s">
        <v>243</v>
      </c>
      <c r="G123" s="55"/>
      <c r="H123" s="30"/>
    </row>
    <row r="124" spans="1:8" ht="29.25" customHeight="1">
      <c r="A124" s="42" t="s">
        <v>187</v>
      </c>
      <c r="B124" s="43" t="s">
        <v>55</v>
      </c>
      <c r="C124" s="43">
        <v>2240</v>
      </c>
      <c r="D124" s="44">
        <v>800</v>
      </c>
      <c r="E124" s="28" t="s">
        <v>1</v>
      </c>
      <c r="F124" s="26" t="s">
        <v>243</v>
      </c>
      <c r="G124" s="57"/>
      <c r="H124" s="30"/>
    </row>
    <row r="125" spans="1:8" ht="27.75" customHeight="1">
      <c r="A125" s="42" t="s">
        <v>182</v>
      </c>
      <c r="B125" s="43" t="s">
        <v>183</v>
      </c>
      <c r="C125" s="43">
        <v>2240</v>
      </c>
      <c r="D125" s="44">
        <v>3600</v>
      </c>
      <c r="E125" s="28" t="s">
        <v>1</v>
      </c>
      <c r="F125" s="26" t="s">
        <v>243</v>
      </c>
      <c r="G125" s="57"/>
      <c r="H125" s="30"/>
    </row>
    <row r="126" spans="1:8" ht="27.75" customHeight="1">
      <c r="A126" s="42" t="s">
        <v>184</v>
      </c>
      <c r="B126" s="43" t="s">
        <v>56</v>
      </c>
      <c r="C126" s="43">
        <v>2240</v>
      </c>
      <c r="D126" s="44">
        <v>1119</v>
      </c>
      <c r="E126" s="28" t="s">
        <v>1</v>
      </c>
      <c r="F126" s="26" t="s">
        <v>243</v>
      </c>
      <c r="G126" s="57"/>
      <c r="H126" s="30"/>
    </row>
    <row r="127" spans="1:8" ht="29.25" customHeight="1">
      <c r="A127" s="42" t="s">
        <v>263</v>
      </c>
      <c r="B127" s="43" t="s">
        <v>264</v>
      </c>
      <c r="C127" s="43">
        <v>2240</v>
      </c>
      <c r="D127" s="44">
        <v>510</v>
      </c>
      <c r="E127" s="28" t="s">
        <v>1</v>
      </c>
      <c r="F127" s="26" t="s">
        <v>243</v>
      </c>
      <c r="G127" s="57"/>
      <c r="H127" s="30"/>
    </row>
    <row r="128" spans="1:9" ht="16.5" customHeight="1">
      <c r="A128" s="41"/>
      <c r="B128" s="38" t="s">
        <v>265</v>
      </c>
      <c r="C128" s="66"/>
      <c r="D128" s="39">
        <f>SUM(D116:D127)</f>
        <v>33908.86</v>
      </c>
      <c r="E128" s="40"/>
      <c r="F128" s="40"/>
      <c r="G128" s="56"/>
      <c r="H128" s="65">
        <f>74500+8000</f>
        <v>82500</v>
      </c>
      <c r="I128" s="25">
        <v>33908.86</v>
      </c>
    </row>
    <row r="129" spans="1:10" ht="14.25">
      <c r="A129" s="37"/>
      <c r="B129" s="70" t="s">
        <v>51</v>
      </c>
      <c r="C129" s="45">
        <v>2240</v>
      </c>
      <c r="D129" s="46">
        <f>6218.67+42372.47</f>
        <v>48591.14</v>
      </c>
      <c r="E129" s="28" t="s">
        <v>1</v>
      </c>
      <c r="F129" s="26"/>
      <c r="G129" s="20"/>
      <c r="H129" s="65"/>
      <c r="J129">
        <f>I129+H129</f>
        <v>0</v>
      </c>
    </row>
    <row r="130" spans="1:8" ht="24.75">
      <c r="A130" s="37" t="s">
        <v>57</v>
      </c>
      <c r="B130" s="6" t="s">
        <v>58</v>
      </c>
      <c r="C130" s="6">
        <v>2220</v>
      </c>
      <c r="D130" s="31">
        <v>6000</v>
      </c>
      <c r="E130" s="28" t="s">
        <v>1</v>
      </c>
      <c r="F130" s="26" t="s">
        <v>243</v>
      </c>
      <c r="G130" s="20"/>
      <c r="H130" s="30"/>
    </row>
    <row r="131" spans="1:8" ht="24.75">
      <c r="A131" s="37" t="s">
        <v>38</v>
      </c>
      <c r="B131" s="6" t="s">
        <v>59</v>
      </c>
      <c r="C131" s="6">
        <v>2220</v>
      </c>
      <c r="D131" s="31">
        <f>13000+400</f>
        <v>13400</v>
      </c>
      <c r="E131" s="28" t="s">
        <v>1</v>
      </c>
      <c r="F131" s="26" t="s">
        <v>243</v>
      </c>
      <c r="G131" s="20"/>
      <c r="H131" s="30"/>
    </row>
    <row r="132" spans="1:8" ht="30" customHeight="1">
      <c r="A132" s="37" t="s">
        <v>191</v>
      </c>
      <c r="B132" s="6" t="s">
        <v>192</v>
      </c>
      <c r="C132" s="6"/>
      <c r="D132" s="31">
        <v>5600</v>
      </c>
      <c r="E132" s="28" t="s">
        <v>1</v>
      </c>
      <c r="F132" s="26" t="s">
        <v>243</v>
      </c>
      <c r="G132" s="20"/>
      <c r="H132" s="30"/>
    </row>
    <row r="133" spans="1:8" ht="14.25" customHeight="1">
      <c r="A133" s="68"/>
      <c r="B133" s="38" t="s">
        <v>60</v>
      </c>
      <c r="C133" s="66"/>
      <c r="D133" s="67">
        <f>SUM(D130:D132)</f>
        <v>25000</v>
      </c>
      <c r="E133" s="69"/>
      <c r="F133" s="69"/>
      <c r="G133" s="56"/>
      <c r="H133" s="30">
        <v>25000</v>
      </c>
    </row>
    <row r="134" spans="1:8" ht="27" customHeight="1">
      <c r="A134" s="76"/>
      <c r="B134" s="6" t="s">
        <v>61</v>
      </c>
      <c r="C134" s="6">
        <v>2282</v>
      </c>
      <c r="D134" s="31">
        <v>1170</v>
      </c>
      <c r="E134" s="28" t="s">
        <v>1</v>
      </c>
      <c r="F134" s="26" t="s">
        <v>243</v>
      </c>
      <c r="G134" s="57"/>
      <c r="H134" s="30"/>
    </row>
    <row r="135" spans="1:8" ht="15" customHeight="1">
      <c r="A135" s="68"/>
      <c r="B135" s="38" t="s">
        <v>79</v>
      </c>
      <c r="C135" s="66"/>
      <c r="D135" s="67">
        <f>SUM(D134:D134)</f>
        <v>1170</v>
      </c>
      <c r="E135" s="69"/>
      <c r="F135" s="69"/>
      <c r="G135" s="56"/>
      <c r="H135" s="30">
        <v>800</v>
      </c>
    </row>
    <row r="136" spans="1:8" ht="14.25">
      <c r="A136" s="37"/>
      <c r="B136" s="70" t="s">
        <v>51</v>
      </c>
      <c r="C136" s="6"/>
      <c r="D136" s="46">
        <v>1830</v>
      </c>
      <c r="E136" s="28"/>
      <c r="F136" s="26"/>
      <c r="G136" s="20"/>
      <c r="H136" s="30"/>
    </row>
    <row r="137" spans="1:8" ht="15" customHeight="1">
      <c r="A137" s="1"/>
      <c r="B137" s="80" t="s">
        <v>13</v>
      </c>
      <c r="C137" s="1" t="s">
        <v>4</v>
      </c>
      <c r="D137" s="36">
        <f>D135+D133+D128+D114+D60+D57+D53+D50+D45</f>
        <v>1412619.4700000002</v>
      </c>
      <c r="E137" s="12" t="s">
        <v>4</v>
      </c>
      <c r="F137" s="12"/>
      <c r="G137" s="29"/>
      <c r="H137" s="75"/>
    </row>
    <row r="138" spans="1:7" ht="12.75">
      <c r="A138" s="114" t="s">
        <v>270</v>
      </c>
      <c r="B138" s="114"/>
      <c r="C138" s="114"/>
      <c r="D138" s="114"/>
      <c r="E138" s="114"/>
      <c r="F138" s="114"/>
      <c r="G138" s="114"/>
    </row>
    <row r="139" spans="1:7" ht="12.75">
      <c r="A139" s="78"/>
      <c r="B139" s="78"/>
      <c r="C139" s="78"/>
      <c r="D139" s="78"/>
      <c r="E139" s="78"/>
      <c r="F139" s="78"/>
      <c r="G139" s="78"/>
    </row>
    <row r="140" spans="1:7" ht="12.75">
      <c r="A140" s="82"/>
      <c r="B140" s="3" t="s">
        <v>35</v>
      </c>
      <c r="C140" s="3"/>
      <c r="D140" s="109" t="s">
        <v>8</v>
      </c>
      <c r="E140" s="109"/>
      <c r="F140" s="109"/>
      <c r="G140" s="109"/>
    </row>
    <row r="141" spans="1:7" ht="12.75">
      <c r="A141" s="3" t="s">
        <v>266</v>
      </c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9" ht="12.75">
      <c r="A153" s="3"/>
      <c r="B153" s="3"/>
      <c r="C153" s="3"/>
      <c r="D153" s="3"/>
      <c r="E153" s="3"/>
      <c r="F153" s="3"/>
      <c r="G153" s="3"/>
      <c r="H153" t="s">
        <v>68</v>
      </c>
      <c r="I153" t="s">
        <v>97</v>
      </c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54">
      <c r="A212" s="1"/>
      <c r="B212" s="75" t="s">
        <v>73</v>
      </c>
      <c r="C212" s="1"/>
      <c r="D212" s="1"/>
      <c r="E212" s="1"/>
      <c r="F212" s="1"/>
      <c r="G212" s="1"/>
    </row>
    <row r="213" spans="1:7" ht="18">
      <c r="A213" s="1"/>
      <c r="B213" s="75" t="s">
        <v>74</v>
      </c>
      <c r="C213" s="1"/>
      <c r="D213" s="1"/>
      <c r="E213" s="1"/>
      <c r="F213" s="1"/>
      <c r="G213" s="1"/>
    </row>
    <row r="214" spans="1:7" ht="18">
      <c r="A214" s="1"/>
      <c r="B214" s="75"/>
      <c r="C214" s="1"/>
      <c r="D214" s="1"/>
      <c r="E214" s="1"/>
      <c r="F214" s="1"/>
      <c r="G214" s="1"/>
    </row>
    <row r="215" spans="1:7" ht="90">
      <c r="A215" s="1"/>
      <c r="B215" s="75" t="s">
        <v>75</v>
      </c>
      <c r="C215" s="1"/>
      <c r="D215" s="1"/>
      <c r="E215" s="1"/>
      <c r="F215" s="1"/>
      <c r="G215" s="1"/>
    </row>
    <row r="216" spans="1:7" ht="18">
      <c r="A216" s="1"/>
      <c r="B216" s="75"/>
      <c r="C216" s="1"/>
      <c r="D216" s="1"/>
      <c r="E216" s="1"/>
      <c r="F216" s="1"/>
      <c r="G216" s="1"/>
    </row>
    <row r="217" spans="1:7" ht="108">
      <c r="A217" s="1"/>
      <c r="B217" s="75" t="s">
        <v>76</v>
      </c>
      <c r="C217" s="1"/>
      <c r="D217" s="1"/>
      <c r="E217" s="1"/>
      <c r="F217" s="1"/>
      <c r="G217" s="1"/>
    </row>
    <row r="218" spans="1:7" ht="18">
      <c r="A218" s="1"/>
      <c r="B218" s="75"/>
      <c r="C218" s="1"/>
      <c r="D218" s="1"/>
      <c r="E218" s="1"/>
      <c r="F218" s="1"/>
      <c r="G218" s="1"/>
    </row>
    <row r="219" spans="1:7" ht="90">
      <c r="A219" s="1"/>
      <c r="B219" s="75" t="s">
        <v>77</v>
      </c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</sheetData>
  <mergeCells count="11">
    <mergeCell ref="D140:G140"/>
    <mergeCell ref="D28:D31"/>
    <mergeCell ref="E28:E31"/>
    <mergeCell ref="A2:G2"/>
    <mergeCell ref="A3:G3"/>
    <mergeCell ref="A138:G138"/>
    <mergeCell ref="G28:G31"/>
    <mergeCell ref="A28:A31"/>
    <mergeCell ref="B28:B31"/>
    <mergeCell ref="C28:C31"/>
    <mergeCell ref="C1:G1"/>
  </mergeCells>
  <printOptions/>
  <pageMargins left="0.1968503937007874" right="0" top="0.3937007874015748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J391"/>
  <sheetViews>
    <sheetView tabSelected="1" zoomScaleSheetLayoutView="100" workbookViewId="0" topLeftCell="A88">
      <selection activeCell="F96" sqref="F96"/>
    </sheetView>
  </sheetViews>
  <sheetFormatPr defaultColWidth="9.00390625" defaultRowHeight="12.75"/>
  <cols>
    <col min="1" max="1" width="9.625" style="0" customWidth="1"/>
    <col min="2" max="2" width="38.125" style="0" customWidth="1"/>
    <col min="3" max="3" width="5.875" style="0" customWidth="1"/>
    <col min="4" max="4" width="11.875" style="0" customWidth="1"/>
    <col min="5" max="5" width="9.25390625" style="0" customWidth="1"/>
    <col min="6" max="6" width="12.125" style="0" customWidth="1"/>
    <col min="7" max="7" width="14.25390625" style="0" customWidth="1"/>
    <col min="8" max="8" width="18.00390625" style="0" bestFit="1" customWidth="1"/>
    <col min="9" max="9" width="11.00390625" style="0" bestFit="1" customWidth="1"/>
    <col min="10" max="10" width="21.625" style="0" customWidth="1"/>
    <col min="11" max="11" width="13.125" style="0" customWidth="1"/>
  </cols>
  <sheetData>
    <row r="1" spans="3:7" ht="12.75">
      <c r="C1" s="108" t="s">
        <v>268</v>
      </c>
      <c r="D1" s="108"/>
      <c r="E1" s="108"/>
      <c r="F1" s="108"/>
      <c r="G1" s="108"/>
    </row>
    <row r="2" spans="1:7" ht="15.75" customHeight="1">
      <c r="A2" s="112" t="s">
        <v>0</v>
      </c>
      <c r="B2" s="112"/>
      <c r="C2" s="112"/>
      <c r="D2" s="112"/>
      <c r="E2" s="112"/>
      <c r="F2" s="112"/>
      <c r="G2" s="112"/>
    </row>
    <row r="3" spans="1:7" ht="15.75">
      <c r="A3" s="113" t="s">
        <v>267</v>
      </c>
      <c r="B3" s="113"/>
      <c r="C3" s="113"/>
      <c r="D3" s="113"/>
      <c r="E3" s="113"/>
      <c r="F3" s="113"/>
      <c r="G3" s="113"/>
    </row>
    <row r="4" spans="1:7" ht="45">
      <c r="A4" s="83" t="s">
        <v>92</v>
      </c>
      <c r="B4" s="84" t="s">
        <v>87</v>
      </c>
      <c r="C4" s="84" t="s">
        <v>88</v>
      </c>
      <c r="D4" s="83" t="s">
        <v>89</v>
      </c>
      <c r="E4" s="83" t="s">
        <v>90</v>
      </c>
      <c r="F4" s="83" t="s">
        <v>93</v>
      </c>
      <c r="G4" s="84" t="s">
        <v>91</v>
      </c>
    </row>
    <row r="5" spans="1:7" ht="51.75" customHeight="1">
      <c r="A5" s="99" t="s">
        <v>240</v>
      </c>
      <c r="B5" s="6" t="s">
        <v>197</v>
      </c>
      <c r="C5" s="6">
        <v>2230</v>
      </c>
      <c r="D5" s="31">
        <v>34970</v>
      </c>
      <c r="E5" s="26" t="s">
        <v>1</v>
      </c>
      <c r="F5" s="26" t="s">
        <v>243</v>
      </c>
      <c r="G5" s="51"/>
    </row>
    <row r="6" spans="1:7" ht="38.25">
      <c r="A6" s="6" t="s">
        <v>196</v>
      </c>
      <c r="B6" s="6" t="s">
        <v>198</v>
      </c>
      <c r="C6" s="6">
        <v>2230</v>
      </c>
      <c r="D6" s="31">
        <v>26182</v>
      </c>
      <c r="E6" s="26" t="s">
        <v>1</v>
      </c>
      <c r="F6" s="26" t="s">
        <v>243</v>
      </c>
      <c r="G6" s="51"/>
    </row>
    <row r="7" spans="1:7" ht="38.25">
      <c r="A7" s="6" t="s">
        <v>199</v>
      </c>
      <c r="B7" s="6" t="s">
        <v>200</v>
      </c>
      <c r="C7" s="6">
        <v>2230</v>
      </c>
      <c r="D7" s="31">
        <v>736.4</v>
      </c>
      <c r="E7" s="26" t="s">
        <v>1</v>
      </c>
      <c r="F7" s="26" t="s">
        <v>243</v>
      </c>
      <c r="G7" s="51"/>
    </row>
    <row r="8" spans="1:7" ht="38.25">
      <c r="A8" s="6" t="s">
        <v>202</v>
      </c>
      <c r="B8" s="6" t="s">
        <v>201</v>
      </c>
      <c r="C8" s="6">
        <v>2230</v>
      </c>
      <c r="D8" s="31">
        <v>2645.72</v>
      </c>
      <c r="E8" s="26" t="s">
        <v>1</v>
      </c>
      <c r="F8" s="26" t="s">
        <v>243</v>
      </c>
      <c r="G8" s="51"/>
    </row>
    <row r="9" spans="1:7" ht="38.25">
      <c r="A9" s="6" t="s">
        <v>203</v>
      </c>
      <c r="B9" s="6" t="s">
        <v>235</v>
      </c>
      <c r="C9" s="6">
        <v>2230</v>
      </c>
      <c r="D9" s="31">
        <v>1180</v>
      </c>
      <c r="E9" s="26" t="s">
        <v>1</v>
      </c>
      <c r="F9" s="26" t="s">
        <v>243</v>
      </c>
      <c r="G9" s="51"/>
    </row>
    <row r="10" spans="1:7" ht="39" customHeight="1">
      <c r="A10" s="6" t="s">
        <v>204</v>
      </c>
      <c r="B10" s="6" t="s">
        <v>236</v>
      </c>
      <c r="C10" s="6">
        <v>2230</v>
      </c>
      <c r="D10" s="31">
        <v>8789.85</v>
      </c>
      <c r="E10" s="26" t="s">
        <v>1</v>
      </c>
      <c r="F10" s="26" t="s">
        <v>243</v>
      </c>
      <c r="G10" s="51"/>
    </row>
    <row r="11" spans="1:7" ht="38.25">
      <c r="A11" s="6" t="s">
        <v>205</v>
      </c>
      <c r="B11" s="4" t="s">
        <v>237</v>
      </c>
      <c r="C11" s="6">
        <v>2230</v>
      </c>
      <c r="D11" s="31">
        <v>1181.44</v>
      </c>
      <c r="E11" s="26" t="s">
        <v>1</v>
      </c>
      <c r="F11" s="26" t="s">
        <v>243</v>
      </c>
      <c r="G11" s="51"/>
    </row>
    <row r="12" spans="1:7" ht="38.25">
      <c r="A12" s="6" t="s">
        <v>209</v>
      </c>
      <c r="B12" s="6" t="s">
        <v>238</v>
      </c>
      <c r="C12" s="6">
        <v>2230</v>
      </c>
      <c r="D12" s="31">
        <v>31030.22</v>
      </c>
      <c r="E12" s="26" t="s">
        <v>1</v>
      </c>
      <c r="F12" s="26" t="s">
        <v>243</v>
      </c>
      <c r="G12" s="51"/>
    </row>
    <row r="13" spans="1:7" ht="27.75" customHeight="1">
      <c r="A13" s="6" t="s">
        <v>210</v>
      </c>
      <c r="B13" s="4" t="s">
        <v>239</v>
      </c>
      <c r="C13" s="6">
        <v>2230</v>
      </c>
      <c r="D13" s="31">
        <v>595</v>
      </c>
      <c r="E13" s="26" t="s">
        <v>1</v>
      </c>
      <c r="F13" s="26" t="s">
        <v>243</v>
      </c>
      <c r="G13" s="51"/>
    </row>
    <row r="14" spans="1:7" ht="38.25">
      <c r="A14" s="6" t="s">
        <v>211</v>
      </c>
      <c r="B14" s="6" t="s">
        <v>16</v>
      </c>
      <c r="C14" s="6">
        <v>2230</v>
      </c>
      <c r="D14" s="31">
        <v>123.34</v>
      </c>
      <c r="E14" s="26" t="s">
        <v>1</v>
      </c>
      <c r="F14" s="26" t="s">
        <v>243</v>
      </c>
      <c r="G14" s="51"/>
    </row>
    <row r="15" spans="1:7" ht="38.25">
      <c r="A15" s="6" t="s">
        <v>212</v>
      </c>
      <c r="B15" s="6" t="s">
        <v>17</v>
      </c>
      <c r="C15" s="6">
        <v>2230</v>
      </c>
      <c r="D15" s="31">
        <v>25.8</v>
      </c>
      <c r="E15" s="26" t="s">
        <v>1</v>
      </c>
      <c r="F15" s="26" t="s">
        <v>243</v>
      </c>
      <c r="G15" s="51"/>
    </row>
    <row r="16" spans="1:8" ht="38.25">
      <c r="A16" s="6" t="s">
        <v>213</v>
      </c>
      <c r="B16" s="6" t="s">
        <v>18</v>
      </c>
      <c r="C16" s="6">
        <v>2230</v>
      </c>
      <c r="D16" s="31">
        <v>571.2</v>
      </c>
      <c r="E16" s="26" t="s">
        <v>1</v>
      </c>
      <c r="F16" s="26" t="s">
        <v>243</v>
      </c>
      <c r="G16" s="51"/>
      <c r="H16" s="30"/>
    </row>
    <row r="17" spans="1:8" ht="38.25">
      <c r="A17" s="6" t="s">
        <v>206</v>
      </c>
      <c r="B17" s="4" t="s">
        <v>19</v>
      </c>
      <c r="C17" s="6">
        <v>2230</v>
      </c>
      <c r="D17" s="31">
        <v>3427.4</v>
      </c>
      <c r="E17" s="26" t="s">
        <v>1</v>
      </c>
      <c r="F17" s="26" t="s">
        <v>243</v>
      </c>
      <c r="G17" s="51"/>
      <c r="H17" s="30"/>
    </row>
    <row r="18" spans="1:8" ht="38.25">
      <c r="A18" s="6" t="s">
        <v>207</v>
      </c>
      <c r="B18" s="6" t="s">
        <v>20</v>
      </c>
      <c r="C18" s="6">
        <v>2230</v>
      </c>
      <c r="D18" s="31">
        <v>908.76</v>
      </c>
      <c r="E18" s="26" t="s">
        <v>1</v>
      </c>
      <c r="F18" s="26" t="s">
        <v>243</v>
      </c>
      <c r="G18" s="51"/>
      <c r="H18" s="30"/>
    </row>
    <row r="19" spans="1:8" ht="37.5" customHeight="1">
      <c r="A19" s="6" t="s">
        <v>208</v>
      </c>
      <c r="B19" s="6" t="s">
        <v>21</v>
      </c>
      <c r="C19" s="6">
        <v>2230</v>
      </c>
      <c r="D19" s="31">
        <v>72000</v>
      </c>
      <c r="E19" s="26" t="s">
        <v>1</v>
      </c>
      <c r="F19" s="26" t="s">
        <v>243</v>
      </c>
      <c r="G19" s="81"/>
      <c r="H19" s="30"/>
    </row>
    <row r="20" spans="1:8" ht="42" customHeight="1">
      <c r="A20" s="6" t="s">
        <v>215</v>
      </c>
      <c r="B20" s="6" t="s">
        <v>22</v>
      </c>
      <c r="C20" s="6">
        <v>2230</v>
      </c>
      <c r="D20" s="31">
        <v>5064</v>
      </c>
      <c r="E20" s="26" t="s">
        <v>1</v>
      </c>
      <c r="F20" s="26" t="s">
        <v>243</v>
      </c>
      <c r="G20" s="51"/>
      <c r="H20" s="30"/>
    </row>
    <row r="21" spans="1:8" ht="38.25">
      <c r="A21" s="6" t="s">
        <v>216</v>
      </c>
      <c r="B21" s="6" t="s">
        <v>23</v>
      </c>
      <c r="C21" s="6">
        <v>2230</v>
      </c>
      <c r="D21" s="31">
        <v>13740</v>
      </c>
      <c r="E21" s="26" t="s">
        <v>1</v>
      </c>
      <c r="F21" s="26" t="s">
        <v>243</v>
      </c>
      <c r="G21" s="51"/>
      <c r="H21" s="30"/>
    </row>
    <row r="22" spans="1:8" ht="41.25" customHeight="1">
      <c r="A22" s="6" t="s">
        <v>218</v>
      </c>
      <c r="B22" s="6" t="s">
        <v>217</v>
      </c>
      <c r="C22" s="6">
        <v>2230</v>
      </c>
      <c r="D22" s="31">
        <v>32959.92</v>
      </c>
      <c r="E22" s="26" t="s">
        <v>1</v>
      </c>
      <c r="F22" s="26" t="s">
        <v>243</v>
      </c>
      <c r="G22" s="51"/>
      <c r="H22" s="30"/>
    </row>
    <row r="23" spans="1:8" ht="39" customHeight="1">
      <c r="A23" s="6" t="s">
        <v>219</v>
      </c>
      <c r="B23" s="4" t="s">
        <v>195</v>
      </c>
      <c r="C23" s="6">
        <v>2230</v>
      </c>
      <c r="D23" s="31">
        <v>4182.73</v>
      </c>
      <c r="E23" s="26" t="s">
        <v>1</v>
      </c>
      <c r="F23" s="26" t="s">
        <v>243</v>
      </c>
      <c r="G23" s="51"/>
      <c r="H23" s="30"/>
    </row>
    <row r="24" spans="1:8" ht="38.25">
      <c r="A24" s="6" t="s">
        <v>220</v>
      </c>
      <c r="B24" s="6" t="s">
        <v>24</v>
      </c>
      <c r="C24" s="6">
        <v>2230</v>
      </c>
      <c r="D24" s="31">
        <v>6629</v>
      </c>
      <c r="E24" s="26" t="s">
        <v>1</v>
      </c>
      <c r="F24" s="26" t="s">
        <v>243</v>
      </c>
      <c r="G24" s="51"/>
      <c r="H24" s="30"/>
    </row>
    <row r="25" spans="1:8" ht="41.25" customHeight="1">
      <c r="A25" s="6" t="s">
        <v>214</v>
      </c>
      <c r="B25" s="6" t="s">
        <v>25</v>
      </c>
      <c r="C25" s="6">
        <v>2230</v>
      </c>
      <c r="D25" s="31">
        <v>16984.5</v>
      </c>
      <c r="E25" s="26" t="s">
        <v>1</v>
      </c>
      <c r="F25" s="26" t="s">
        <v>243</v>
      </c>
      <c r="G25" s="51"/>
      <c r="H25" s="30"/>
    </row>
    <row r="26" spans="1:8" ht="39.75" customHeight="1">
      <c r="A26" s="6" t="s">
        <v>221</v>
      </c>
      <c r="B26" s="6" t="s">
        <v>26</v>
      </c>
      <c r="C26" s="6">
        <v>2230</v>
      </c>
      <c r="D26" s="31">
        <v>12970</v>
      </c>
      <c r="E26" s="28" t="s">
        <v>1</v>
      </c>
      <c r="F26" s="26" t="s">
        <v>243</v>
      </c>
      <c r="G26" s="51"/>
      <c r="H26" s="30"/>
    </row>
    <row r="27" spans="1:8" ht="38.25" customHeight="1">
      <c r="A27" s="37" t="s">
        <v>222</v>
      </c>
      <c r="B27" s="6" t="s">
        <v>27</v>
      </c>
      <c r="C27" s="6">
        <v>2230</v>
      </c>
      <c r="D27" s="31">
        <v>1607.08</v>
      </c>
      <c r="E27" s="28" t="s">
        <v>1</v>
      </c>
      <c r="F27" s="26" t="s">
        <v>243</v>
      </c>
      <c r="G27" s="51"/>
      <c r="H27" s="30"/>
    </row>
    <row r="28" spans="1:8" ht="38.25" customHeight="1">
      <c r="A28" s="107" t="s">
        <v>223</v>
      </c>
      <c r="B28" s="107" t="s">
        <v>62</v>
      </c>
      <c r="C28" s="107">
        <v>2230</v>
      </c>
      <c r="D28" s="110">
        <v>4080</v>
      </c>
      <c r="E28" s="111" t="s">
        <v>1</v>
      </c>
      <c r="F28" s="26" t="s">
        <v>243</v>
      </c>
      <c r="G28" s="115"/>
      <c r="H28" s="30"/>
    </row>
    <row r="29" spans="1:8" ht="21" customHeight="1" hidden="1" thickBot="1">
      <c r="A29" s="107"/>
      <c r="B29" s="107"/>
      <c r="C29" s="107"/>
      <c r="D29" s="110"/>
      <c r="E29" s="111"/>
      <c r="F29" s="26" t="s">
        <v>243</v>
      </c>
      <c r="G29" s="115"/>
      <c r="H29" s="30"/>
    </row>
    <row r="30" spans="1:8" ht="13.5" customHeight="1" hidden="1" thickBot="1">
      <c r="A30" s="107"/>
      <c r="B30" s="107"/>
      <c r="C30" s="107"/>
      <c r="D30" s="110"/>
      <c r="E30" s="111"/>
      <c r="F30" s="26" t="s">
        <v>243</v>
      </c>
      <c r="G30" s="115"/>
      <c r="H30" s="30"/>
    </row>
    <row r="31" spans="1:8" ht="6.75" customHeight="1" hidden="1">
      <c r="A31" s="107"/>
      <c r="B31" s="107"/>
      <c r="C31" s="107"/>
      <c r="D31" s="110"/>
      <c r="E31" s="111"/>
      <c r="F31" s="26" t="s">
        <v>243</v>
      </c>
      <c r="G31" s="115"/>
      <c r="H31" s="30"/>
    </row>
    <row r="32" spans="1:8" ht="40.5" customHeight="1">
      <c r="A32" s="6" t="s">
        <v>242</v>
      </c>
      <c r="B32" s="6" t="s">
        <v>28</v>
      </c>
      <c r="C32" s="6">
        <v>2230</v>
      </c>
      <c r="D32" s="31">
        <v>3064</v>
      </c>
      <c r="E32" s="26" t="s">
        <v>1</v>
      </c>
      <c r="F32" s="26" t="s">
        <v>243</v>
      </c>
      <c r="G32" s="51"/>
      <c r="H32" s="30"/>
    </row>
    <row r="33" spans="1:8" ht="38.25">
      <c r="A33" s="6" t="s">
        <v>224</v>
      </c>
      <c r="B33" s="6" t="s">
        <v>29</v>
      </c>
      <c r="C33" s="6">
        <v>2230</v>
      </c>
      <c r="D33" s="31">
        <v>2286</v>
      </c>
      <c r="E33" s="26" t="s">
        <v>1</v>
      </c>
      <c r="F33" s="26" t="s">
        <v>243</v>
      </c>
      <c r="G33" s="51"/>
      <c r="H33" s="30"/>
    </row>
    <row r="34" spans="1:8" ht="38.25">
      <c r="A34" s="6" t="s">
        <v>225</v>
      </c>
      <c r="B34" s="6" t="s">
        <v>30</v>
      </c>
      <c r="C34" s="6">
        <v>2230</v>
      </c>
      <c r="D34" s="31">
        <v>4551</v>
      </c>
      <c r="E34" s="26" t="s">
        <v>1</v>
      </c>
      <c r="F34" s="26" t="s">
        <v>243</v>
      </c>
      <c r="G34" s="51"/>
      <c r="H34" s="30"/>
    </row>
    <row r="35" spans="1:8" ht="38.25">
      <c r="A35" s="6" t="s">
        <v>275</v>
      </c>
      <c r="B35" s="4" t="s">
        <v>278</v>
      </c>
      <c r="C35" s="6">
        <v>2230</v>
      </c>
      <c r="D35" s="31">
        <v>6480</v>
      </c>
      <c r="E35" s="26" t="s">
        <v>1</v>
      </c>
      <c r="F35" s="26" t="s">
        <v>243</v>
      </c>
      <c r="G35" s="51"/>
      <c r="H35" s="30"/>
    </row>
    <row r="36" spans="1:8" ht="42.75" customHeight="1">
      <c r="A36" s="6" t="s">
        <v>226</v>
      </c>
      <c r="B36" s="6" t="s">
        <v>31</v>
      </c>
      <c r="C36" s="6">
        <v>2230</v>
      </c>
      <c r="D36" s="31">
        <v>4050</v>
      </c>
      <c r="E36" s="28" t="s">
        <v>1</v>
      </c>
      <c r="F36" s="26" t="s">
        <v>243</v>
      </c>
      <c r="G36" s="51"/>
      <c r="H36" s="30"/>
    </row>
    <row r="37" spans="1:8" ht="38.25">
      <c r="A37" s="6" t="s">
        <v>241</v>
      </c>
      <c r="B37" s="60" t="s">
        <v>32</v>
      </c>
      <c r="C37" s="6">
        <v>2230</v>
      </c>
      <c r="D37" s="31">
        <v>19760</v>
      </c>
      <c r="E37" s="26" t="s">
        <v>1</v>
      </c>
      <c r="F37" s="26" t="s">
        <v>243</v>
      </c>
      <c r="G37" s="51"/>
      <c r="H37" s="30"/>
    </row>
    <row r="38" spans="1:8" ht="38.25">
      <c r="A38" s="6" t="s">
        <v>227</v>
      </c>
      <c r="B38" s="6" t="s">
        <v>33</v>
      </c>
      <c r="C38" s="6">
        <v>2230</v>
      </c>
      <c r="D38" s="31">
        <v>6840</v>
      </c>
      <c r="E38" s="26" t="s">
        <v>1</v>
      </c>
      <c r="F38" s="26" t="s">
        <v>243</v>
      </c>
      <c r="G38" s="51"/>
      <c r="H38" s="30"/>
    </row>
    <row r="39" spans="1:8" ht="39.75" customHeight="1">
      <c r="A39" s="6" t="s">
        <v>228</v>
      </c>
      <c r="B39" s="6" t="s">
        <v>36</v>
      </c>
      <c r="C39" s="6">
        <v>2230</v>
      </c>
      <c r="D39" s="31">
        <v>4000</v>
      </c>
      <c r="E39" s="26" t="s">
        <v>1</v>
      </c>
      <c r="F39" s="26" t="s">
        <v>243</v>
      </c>
      <c r="G39" s="51"/>
      <c r="H39" s="30"/>
    </row>
    <row r="40" spans="1:9" ht="83.25" customHeight="1">
      <c r="A40" s="6" t="s">
        <v>229</v>
      </c>
      <c r="B40" s="6" t="s">
        <v>44</v>
      </c>
      <c r="C40" s="6">
        <v>2230</v>
      </c>
      <c r="D40" s="31">
        <v>38878.4</v>
      </c>
      <c r="E40" s="28" t="s">
        <v>1</v>
      </c>
      <c r="F40" s="26"/>
      <c r="G40" s="20" t="s">
        <v>245</v>
      </c>
      <c r="H40" s="30"/>
      <c r="I40" t="s">
        <v>39</v>
      </c>
    </row>
    <row r="41" spans="1:8" ht="79.5" customHeight="1">
      <c r="A41" s="6" t="s">
        <v>234</v>
      </c>
      <c r="B41" s="5" t="s">
        <v>43</v>
      </c>
      <c r="C41" s="6">
        <v>2230</v>
      </c>
      <c r="D41" s="31">
        <v>27247.55</v>
      </c>
      <c r="E41" s="28" t="s">
        <v>1</v>
      </c>
      <c r="F41" s="26"/>
      <c r="G41" s="20" t="s">
        <v>260</v>
      </c>
      <c r="H41" s="30"/>
    </row>
    <row r="42" spans="1:8" ht="81.75" customHeight="1">
      <c r="A42" s="6" t="s">
        <v>230</v>
      </c>
      <c r="B42" s="5" t="s">
        <v>41</v>
      </c>
      <c r="C42" s="6">
        <v>2230</v>
      </c>
      <c r="D42" s="31">
        <v>39002.07</v>
      </c>
      <c r="E42" s="28" t="s">
        <v>1</v>
      </c>
      <c r="F42" s="26"/>
      <c r="G42" s="85" t="s">
        <v>244</v>
      </c>
      <c r="H42" s="30"/>
    </row>
    <row r="43" spans="1:8" ht="81.75" customHeight="1">
      <c r="A43" s="6" t="s">
        <v>276</v>
      </c>
      <c r="B43" s="7" t="s">
        <v>277</v>
      </c>
      <c r="C43" s="6">
        <v>2230</v>
      </c>
      <c r="D43" s="31">
        <v>5550</v>
      </c>
      <c r="E43" s="28" t="s">
        <v>1</v>
      </c>
      <c r="F43" s="26" t="s">
        <v>243</v>
      </c>
      <c r="G43" s="85"/>
      <c r="H43" s="30"/>
    </row>
    <row r="44" spans="1:8" ht="51.75" thickBot="1">
      <c r="A44" s="37" t="s">
        <v>233</v>
      </c>
      <c r="B44" s="4" t="s">
        <v>37</v>
      </c>
      <c r="C44" s="6">
        <v>2230</v>
      </c>
      <c r="D44" s="31">
        <v>98051</v>
      </c>
      <c r="E44" s="26" t="s">
        <v>1</v>
      </c>
      <c r="F44" s="26" t="s">
        <v>243</v>
      </c>
      <c r="G44" s="8"/>
      <c r="H44" s="30"/>
    </row>
    <row r="45" spans="1:10" ht="81.75" customHeight="1" thickBot="1">
      <c r="A45" s="37" t="s">
        <v>231</v>
      </c>
      <c r="B45" s="7" t="s">
        <v>40</v>
      </c>
      <c r="C45" s="6">
        <v>2230</v>
      </c>
      <c r="D45" s="31">
        <v>51162.9</v>
      </c>
      <c r="E45" s="26" t="s">
        <v>1</v>
      </c>
      <c r="F45" s="8"/>
      <c r="G45" s="20" t="s">
        <v>246</v>
      </c>
      <c r="H45" s="30"/>
      <c r="J45" s="59"/>
    </row>
    <row r="46" spans="1:8" ht="78.75" customHeight="1">
      <c r="A46" s="6" t="s">
        <v>232</v>
      </c>
      <c r="B46" s="5" t="s">
        <v>42</v>
      </c>
      <c r="C46" s="6">
        <v>2230</v>
      </c>
      <c r="D46" s="31">
        <v>49150</v>
      </c>
      <c r="E46" s="26" t="s">
        <v>1</v>
      </c>
      <c r="F46" s="26" t="s">
        <v>243</v>
      </c>
      <c r="G46" s="20"/>
      <c r="H46" s="58"/>
    </row>
    <row r="47" spans="1:8" ht="12.75">
      <c r="A47" s="33"/>
      <c r="B47" s="61" t="s">
        <v>34</v>
      </c>
      <c r="C47" s="62">
        <v>2230</v>
      </c>
      <c r="D47" s="63">
        <f>SUM(D5:D46)</f>
        <v>642657.2800000001</v>
      </c>
      <c r="E47" s="34"/>
      <c r="F47" s="34"/>
      <c r="G47" s="35"/>
      <c r="H47" s="32"/>
    </row>
    <row r="48" spans="1:8" ht="12.75">
      <c r="A48" s="33"/>
      <c r="B48" s="61" t="s">
        <v>262</v>
      </c>
      <c r="C48" s="62">
        <v>2230</v>
      </c>
      <c r="D48" s="63">
        <v>159742.72</v>
      </c>
      <c r="E48" s="34"/>
      <c r="F48" s="34"/>
      <c r="G48" s="35"/>
      <c r="H48" s="32"/>
    </row>
    <row r="49" spans="1:8" ht="93.75" customHeight="1">
      <c r="A49" s="100" t="s">
        <v>247</v>
      </c>
      <c r="B49" s="101" t="s">
        <v>248</v>
      </c>
      <c r="C49" s="10">
        <v>2272</v>
      </c>
      <c r="D49" s="24">
        <v>19592.55</v>
      </c>
      <c r="E49" s="28" t="s">
        <v>1</v>
      </c>
      <c r="F49" s="8"/>
      <c r="G49" s="103" t="s">
        <v>255</v>
      </c>
      <c r="H49" s="30"/>
    </row>
    <row r="50" spans="1:8" ht="52.5" customHeight="1">
      <c r="A50" s="100" t="s">
        <v>247</v>
      </c>
      <c r="B50" s="101" t="s">
        <v>248</v>
      </c>
      <c r="C50" s="10">
        <v>2272</v>
      </c>
      <c r="D50" s="24">
        <v>700</v>
      </c>
      <c r="E50" s="28" t="s">
        <v>1</v>
      </c>
      <c r="F50" s="8"/>
      <c r="G50" s="103" t="s">
        <v>2</v>
      </c>
      <c r="H50" s="30"/>
    </row>
    <row r="51" spans="1:8" ht="38.25" customHeight="1">
      <c r="A51" s="102" t="s">
        <v>249</v>
      </c>
      <c r="B51" s="23" t="s">
        <v>63</v>
      </c>
      <c r="C51" s="10">
        <v>2272</v>
      </c>
      <c r="D51" s="24">
        <v>55100</v>
      </c>
      <c r="E51" s="28" t="s">
        <v>1</v>
      </c>
      <c r="F51" s="26"/>
      <c r="G51" s="8" t="s">
        <v>269</v>
      </c>
      <c r="H51" s="30"/>
    </row>
    <row r="52" spans="1:8" ht="15.75">
      <c r="A52" s="21" t="s">
        <v>4</v>
      </c>
      <c r="B52" s="15" t="s">
        <v>3</v>
      </c>
      <c r="C52" s="18"/>
      <c r="D52" s="19">
        <f>SUM(D49:D51)</f>
        <v>75392.55</v>
      </c>
      <c r="E52" s="18"/>
      <c r="F52" s="18"/>
      <c r="G52" s="52"/>
      <c r="H52" s="30"/>
    </row>
    <row r="53" spans="1:8" ht="15.75">
      <c r="A53" s="21"/>
      <c r="B53" s="61" t="s">
        <v>262</v>
      </c>
      <c r="C53" s="18"/>
      <c r="D53" s="19">
        <v>5998.59</v>
      </c>
      <c r="E53" s="18"/>
      <c r="F53" s="18"/>
      <c r="G53" s="52"/>
      <c r="H53" s="30"/>
    </row>
    <row r="54" spans="1:8" ht="118.5" customHeight="1">
      <c r="A54" s="102" t="s">
        <v>250</v>
      </c>
      <c r="B54" s="6" t="s">
        <v>251</v>
      </c>
      <c r="C54" s="10">
        <v>2271</v>
      </c>
      <c r="D54" s="11">
        <v>276531.97</v>
      </c>
      <c r="E54" s="28" t="s">
        <v>1</v>
      </c>
      <c r="F54" s="28"/>
      <c r="G54" s="20" t="s">
        <v>256</v>
      </c>
      <c r="H54" s="30"/>
    </row>
    <row r="55" spans="1:8" ht="12.75">
      <c r="A55" s="17" t="s">
        <v>4</v>
      </c>
      <c r="B55" s="15" t="s">
        <v>7</v>
      </c>
      <c r="C55" s="17" t="s">
        <v>4</v>
      </c>
      <c r="D55" s="16">
        <f>SUM(D54:D54)</f>
        <v>276531.97</v>
      </c>
      <c r="E55" s="17" t="s">
        <v>4</v>
      </c>
      <c r="F55" s="17"/>
      <c r="G55" s="53" t="s">
        <v>4</v>
      </c>
      <c r="H55" s="30"/>
    </row>
    <row r="56" spans="1:8" ht="12.75">
      <c r="A56" s="17"/>
      <c r="B56" s="61" t="s">
        <v>262</v>
      </c>
      <c r="C56" s="17"/>
      <c r="D56" s="16">
        <v>231183.14</v>
      </c>
      <c r="E56" s="17"/>
      <c r="F56" s="17"/>
      <c r="G56" s="53"/>
      <c r="H56" s="30"/>
    </row>
    <row r="57" spans="1:8" ht="92.25" customHeight="1">
      <c r="A57" s="102" t="s">
        <v>252</v>
      </c>
      <c r="B57" s="6" t="s">
        <v>253</v>
      </c>
      <c r="C57" s="10">
        <v>2273</v>
      </c>
      <c r="D57" s="24">
        <v>141988.07</v>
      </c>
      <c r="E57" s="28" t="s">
        <v>1</v>
      </c>
      <c r="F57" s="28"/>
      <c r="G57" s="103" t="s">
        <v>257</v>
      </c>
      <c r="H57" s="30"/>
    </row>
    <row r="58" spans="1:8" ht="56.25" customHeight="1">
      <c r="A58" s="102" t="s">
        <v>252</v>
      </c>
      <c r="B58" s="6" t="s">
        <v>253</v>
      </c>
      <c r="C58" s="10">
        <v>2273</v>
      </c>
      <c r="D58" s="24">
        <v>19400</v>
      </c>
      <c r="E58" s="28" t="s">
        <v>1</v>
      </c>
      <c r="F58" s="28"/>
      <c r="G58" s="103" t="s">
        <v>2</v>
      </c>
      <c r="H58" s="30"/>
    </row>
    <row r="59" spans="1:8" ht="12.75">
      <c r="A59" s="22" t="s">
        <v>4</v>
      </c>
      <c r="B59" s="15" t="s">
        <v>5</v>
      </c>
      <c r="C59" s="17" t="s">
        <v>4</v>
      </c>
      <c r="D59" s="16">
        <f>SUM(D57:D58)</f>
        <v>161388.07</v>
      </c>
      <c r="E59" s="17" t="s">
        <v>4</v>
      </c>
      <c r="F59" s="17"/>
      <c r="G59" s="53" t="s">
        <v>4</v>
      </c>
      <c r="H59" s="30"/>
    </row>
    <row r="60" spans="1:8" ht="101.25">
      <c r="A60" s="102" t="s">
        <v>261</v>
      </c>
      <c r="B60" s="4" t="s">
        <v>254</v>
      </c>
      <c r="C60" s="13">
        <v>2274</v>
      </c>
      <c r="D60" s="24">
        <v>47749.12</v>
      </c>
      <c r="E60" s="28" t="s">
        <v>1</v>
      </c>
      <c r="F60" s="28"/>
      <c r="G60" s="103" t="s">
        <v>258</v>
      </c>
      <c r="H60" s="30"/>
    </row>
    <row r="61" spans="1:8" ht="101.25">
      <c r="A61" s="102" t="s">
        <v>261</v>
      </c>
      <c r="B61" s="4" t="s">
        <v>254</v>
      </c>
      <c r="C61" s="13">
        <v>2274</v>
      </c>
      <c r="D61" s="24">
        <v>120695.81</v>
      </c>
      <c r="E61" s="28" t="s">
        <v>1</v>
      </c>
      <c r="F61" s="28"/>
      <c r="G61" s="103" t="s">
        <v>259</v>
      </c>
      <c r="H61" s="30"/>
    </row>
    <row r="62" spans="1:8" ht="12.75">
      <c r="A62" s="21" t="s">
        <v>4</v>
      </c>
      <c r="B62" s="15" t="s">
        <v>6</v>
      </c>
      <c r="C62" s="14" t="s">
        <v>4</v>
      </c>
      <c r="D62" s="16">
        <f>SUM(D60:D61)</f>
        <v>168444.93</v>
      </c>
      <c r="E62" s="14" t="s">
        <v>4</v>
      </c>
      <c r="F62" s="14"/>
      <c r="G62" s="54" t="s">
        <v>4</v>
      </c>
      <c r="H62" s="30"/>
    </row>
    <row r="63" spans="1:8" ht="24.75">
      <c r="A63" s="77" t="s">
        <v>78</v>
      </c>
      <c r="B63" s="50" t="s">
        <v>71</v>
      </c>
      <c r="C63" s="48">
        <v>2210</v>
      </c>
      <c r="D63" s="49">
        <v>200</v>
      </c>
      <c r="E63" s="28" t="s">
        <v>1</v>
      </c>
      <c r="F63" s="26" t="s">
        <v>243</v>
      </c>
      <c r="G63" s="55"/>
      <c r="H63" s="30"/>
    </row>
    <row r="64" spans="1:8" ht="25.5">
      <c r="A64" s="37" t="s">
        <v>98</v>
      </c>
      <c r="B64" s="6" t="s">
        <v>45</v>
      </c>
      <c r="C64" s="6">
        <v>2210</v>
      </c>
      <c r="D64" s="31">
        <v>400</v>
      </c>
      <c r="E64" s="28" t="s">
        <v>1</v>
      </c>
      <c r="F64" s="26" t="s">
        <v>243</v>
      </c>
      <c r="G64" s="20"/>
      <c r="H64" s="30"/>
    </row>
    <row r="65" spans="1:8" ht="25.5">
      <c r="A65" s="37" t="s">
        <v>99</v>
      </c>
      <c r="B65" s="6" t="s">
        <v>100</v>
      </c>
      <c r="C65" s="6">
        <v>2210</v>
      </c>
      <c r="D65" s="31">
        <v>150</v>
      </c>
      <c r="E65" s="28" t="s">
        <v>1</v>
      </c>
      <c r="F65" s="26" t="s">
        <v>243</v>
      </c>
      <c r="G65" s="20"/>
      <c r="H65" s="30"/>
    </row>
    <row r="66" spans="1:8" ht="38.25">
      <c r="A66" s="86" t="s">
        <v>101</v>
      </c>
      <c r="B66" s="87" t="s">
        <v>102</v>
      </c>
      <c r="C66" s="6">
        <v>2210</v>
      </c>
      <c r="D66" s="31">
        <v>200</v>
      </c>
      <c r="E66" s="28" t="s">
        <v>1</v>
      </c>
      <c r="F66" s="26" t="s">
        <v>243</v>
      </c>
      <c r="G66" s="20"/>
      <c r="H66" s="30"/>
    </row>
    <row r="67" spans="1:8" ht="25.5">
      <c r="A67" s="86" t="s">
        <v>103</v>
      </c>
      <c r="B67" s="86" t="s">
        <v>104</v>
      </c>
      <c r="C67" s="6"/>
      <c r="D67" s="31">
        <v>150</v>
      </c>
      <c r="E67" s="28"/>
      <c r="F67" s="26" t="s">
        <v>243</v>
      </c>
      <c r="G67" s="20"/>
      <c r="H67" s="30"/>
    </row>
    <row r="68" spans="1:8" ht="24.75">
      <c r="A68" s="88" t="s">
        <v>105</v>
      </c>
      <c r="B68" s="89" t="s">
        <v>106</v>
      </c>
      <c r="C68" s="6"/>
      <c r="D68" s="31">
        <v>200</v>
      </c>
      <c r="E68" s="28"/>
      <c r="F68" s="26" t="s">
        <v>243</v>
      </c>
      <c r="G68" s="20"/>
      <c r="H68" s="30"/>
    </row>
    <row r="69" spans="1:8" ht="36">
      <c r="A69" s="88" t="s">
        <v>107</v>
      </c>
      <c r="B69" s="88" t="s">
        <v>108</v>
      </c>
      <c r="C69" s="6"/>
      <c r="D69" s="31">
        <v>600</v>
      </c>
      <c r="E69" s="28"/>
      <c r="F69" s="26" t="s">
        <v>243</v>
      </c>
      <c r="G69" s="20"/>
      <c r="H69" s="30"/>
    </row>
    <row r="70" spans="1:8" ht="24.75">
      <c r="A70" s="88" t="s">
        <v>109</v>
      </c>
      <c r="B70" s="88" t="s">
        <v>110</v>
      </c>
      <c r="C70" s="6"/>
      <c r="D70" s="31">
        <v>100</v>
      </c>
      <c r="E70" s="28"/>
      <c r="F70" s="26" t="s">
        <v>243</v>
      </c>
      <c r="G70" s="20"/>
      <c r="H70" s="30"/>
    </row>
    <row r="71" spans="1:8" ht="36">
      <c r="A71" s="88" t="s">
        <v>111</v>
      </c>
      <c r="B71" s="88" t="s">
        <v>112</v>
      </c>
      <c r="C71" s="6"/>
      <c r="D71" s="31">
        <v>1600</v>
      </c>
      <c r="E71" s="28"/>
      <c r="F71" s="26" t="s">
        <v>243</v>
      </c>
      <c r="G71" s="20"/>
      <c r="H71" s="30"/>
    </row>
    <row r="72" spans="1:8" ht="27.75" customHeight="1">
      <c r="A72" s="37" t="s">
        <v>194</v>
      </c>
      <c r="B72" s="6" t="s">
        <v>46</v>
      </c>
      <c r="C72" s="6">
        <v>2210</v>
      </c>
      <c r="D72" s="31">
        <v>8500</v>
      </c>
      <c r="E72" s="28" t="s">
        <v>1</v>
      </c>
      <c r="F72" s="26" t="s">
        <v>243</v>
      </c>
      <c r="G72" s="20" t="s">
        <v>68</v>
      </c>
      <c r="H72" s="30"/>
    </row>
    <row r="73" spans="1:8" ht="28.5" customHeight="1">
      <c r="A73" s="37" t="s">
        <v>193</v>
      </c>
      <c r="B73" s="6" t="s">
        <v>47</v>
      </c>
      <c r="C73" s="6">
        <v>2210</v>
      </c>
      <c r="D73" s="31">
        <v>150</v>
      </c>
      <c r="E73" s="28" t="s">
        <v>1</v>
      </c>
      <c r="F73" s="26" t="s">
        <v>243</v>
      </c>
      <c r="G73" s="20"/>
      <c r="H73" s="30"/>
    </row>
    <row r="74" spans="1:8" ht="30" customHeight="1">
      <c r="A74" s="37" t="s">
        <v>190</v>
      </c>
      <c r="B74" s="6" t="s">
        <v>65</v>
      </c>
      <c r="C74" s="6">
        <v>2210</v>
      </c>
      <c r="D74" s="31">
        <v>50</v>
      </c>
      <c r="E74" s="28" t="s">
        <v>1</v>
      </c>
      <c r="F74" s="26" t="s">
        <v>243</v>
      </c>
      <c r="G74" s="20"/>
      <c r="H74" s="30"/>
    </row>
    <row r="75" spans="1:8" ht="24.75">
      <c r="A75" s="88" t="s">
        <v>113</v>
      </c>
      <c r="B75" s="88" t="s">
        <v>114</v>
      </c>
      <c r="C75" s="6"/>
      <c r="D75" s="31">
        <v>500</v>
      </c>
      <c r="E75" s="28"/>
      <c r="F75" s="26" t="s">
        <v>243</v>
      </c>
      <c r="G75" s="20"/>
      <c r="H75" s="30"/>
    </row>
    <row r="76" spans="1:8" ht="25.5">
      <c r="A76" s="96" t="s">
        <v>119</v>
      </c>
      <c r="B76" s="97" t="s">
        <v>128</v>
      </c>
      <c r="C76" s="6">
        <v>2210</v>
      </c>
      <c r="D76" s="31">
        <v>400</v>
      </c>
      <c r="E76" s="28" t="s">
        <v>1</v>
      </c>
      <c r="F76" s="26" t="s">
        <v>243</v>
      </c>
      <c r="G76" s="20"/>
      <c r="H76" s="30"/>
    </row>
    <row r="77" spans="1:8" ht="24.75">
      <c r="A77" s="37" t="s">
        <v>84</v>
      </c>
      <c r="B77" s="6" t="s">
        <v>85</v>
      </c>
      <c r="C77" s="6">
        <v>2210</v>
      </c>
      <c r="D77" s="31">
        <v>250</v>
      </c>
      <c r="E77" s="28" t="s">
        <v>1</v>
      </c>
      <c r="F77" s="26" t="s">
        <v>243</v>
      </c>
      <c r="G77" s="20"/>
      <c r="H77" s="30"/>
    </row>
    <row r="78" spans="1:8" ht="24.75">
      <c r="A78" s="37" t="s">
        <v>15</v>
      </c>
      <c r="B78" s="6" t="s">
        <v>82</v>
      </c>
      <c r="C78" s="6">
        <v>2210</v>
      </c>
      <c r="D78" s="31">
        <v>250</v>
      </c>
      <c r="E78" s="28" t="s">
        <v>1</v>
      </c>
      <c r="F78" s="26" t="s">
        <v>243</v>
      </c>
      <c r="G78" s="20"/>
      <c r="H78" s="30"/>
    </row>
    <row r="79" spans="1:8" ht="25.5">
      <c r="A79" s="91" t="s">
        <v>116</v>
      </c>
      <c r="B79" s="95" t="s">
        <v>127</v>
      </c>
      <c r="C79" s="6">
        <v>2210</v>
      </c>
      <c r="D79" s="31">
        <v>1600</v>
      </c>
      <c r="E79" s="28" t="s">
        <v>1</v>
      </c>
      <c r="F79" s="26" t="s">
        <v>243</v>
      </c>
      <c r="G79" s="20"/>
      <c r="H79" s="30"/>
    </row>
    <row r="80" spans="1:8" ht="48.75" customHeight="1">
      <c r="A80" s="37" t="s">
        <v>115</v>
      </c>
      <c r="B80" s="95" t="s">
        <v>129</v>
      </c>
      <c r="C80" s="6">
        <v>2210</v>
      </c>
      <c r="D80" s="31">
        <v>1600</v>
      </c>
      <c r="E80" s="28" t="s">
        <v>1</v>
      </c>
      <c r="F80" s="26" t="s">
        <v>243</v>
      </c>
      <c r="G80" s="20"/>
      <c r="H80" s="30"/>
    </row>
    <row r="81" spans="1:8" ht="48.75" customHeight="1">
      <c r="A81" s="92" t="s">
        <v>117</v>
      </c>
      <c r="B81" s="94" t="s">
        <v>118</v>
      </c>
      <c r="C81" s="6">
        <v>2210</v>
      </c>
      <c r="D81" s="31">
        <v>200</v>
      </c>
      <c r="E81" s="28" t="s">
        <v>1</v>
      </c>
      <c r="F81" s="26" t="s">
        <v>243</v>
      </c>
      <c r="G81" s="20"/>
      <c r="H81" s="30"/>
    </row>
    <row r="82" spans="1:8" ht="26.25" customHeight="1">
      <c r="A82" s="92" t="s">
        <v>305</v>
      </c>
      <c r="B82" s="94" t="s">
        <v>128</v>
      </c>
      <c r="C82" s="6">
        <v>2210</v>
      </c>
      <c r="D82" s="31">
        <v>500</v>
      </c>
      <c r="E82" s="28" t="s">
        <v>1</v>
      </c>
      <c r="F82" s="26" t="s">
        <v>243</v>
      </c>
      <c r="G82" s="20"/>
      <c r="H82" s="30"/>
    </row>
    <row r="83" spans="1:8" ht="26.25" customHeight="1">
      <c r="A83" s="92" t="s">
        <v>308</v>
      </c>
      <c r="B83" s="94" t="s">
        <v>309</v>
      </c>
      <c r="C83" s="6">
        <v>2210</v>
      </c>
      <c r="D83" s="31">
        <v>150</v>
      </c>
      <c r="E83" s="28" t="s">
        <v>1</v>
      </c>
      <c r="F83" s="26" t="s">
        <v>243</v>
      </c>
      <c r="G83" s="20"/>
      <c r="H83" s="30"/>
    </row>
    <row r="84" spans="1:8" ht="25.5" customHeight="1">
      <c r="A84" s="92" t="s">
        <v>307</v>
      </c>
      <c r="B84" s="94" t="s">
        <v>306</v>
      </c>
      <c r="C84" s="6">
        <v>2210</v>
      </c>
      <c r="D84" s="31">
        <v>150</v>
      </c>
      <c r="E84" s="28" t="s">
        <v>1</v>
      </c>
      <c r="F84" s="26" t="s">
        <v>243</v>
      </c>
      <c r="G84" s="20"/>
      <c r="H84" s="30"/>
    </row>
    <row r="85" spans="1:8" ht="48.75" customHeight="1">
      <c r="A85" s="92" t="s">
        <v>120</v>
      </c>
      <c r="B85" s="94" t="s">
        <v>121</v>
      </c>
      <c r="C85" s="6">
        <v>2210</v>
      </c>
      <c r="D85" s="31">
        <v>500</v>
      </c>
      <c r="E85" s="28" t="s">
        <v>1</v>
      </c>
      <c r="F85" s="26" t="s">
        <v>243</v>
      </c>
      <c r="G85" s="20"/>
      <c r="H85" s="30"/>
    </row>
    <row r="86" spans="1:8" ht="36.75" customHeight="1">
      <c r="A86" s="92" t="s">
        <v>122</v>
      </c>
      <c r="B86" s="94" t="s">
        <v>123</v>
      </c>
      <c r="C86" s="6">
        <v>2210</v>
      </c>
      <c r="D86" s="31">
        <v>1400</v>
      </c>
      <c r="E86" s="28" t="s">
        <v>1</v>
      </c>
      <c r="F86" s="26" t="s">
        <v>243</v>
      </c>
      <c r="G86" s="20" t="s">
        <v>96</v>
      </c>
      <c r="H86" s="30"/>
    </row>
    <row r="87" spans="1:8" ht="24.75">
      <c r="A87" s="92" t="s">
        <v>124</v>
      </c>
      <c r="B87" s="6" t="s">
        <v>48</v>
      </c>
      <c r="C87" s="6">
        <v>2210</v>
      </c>
      <c r="D87" s="31">
        <f>500+270+200+400</f>
        <v>1370</v>
      </c>
      <c r="E87" s="28" t="s">
        <v>1</v>
      </c>
      <c r="F87" s="26" t="s">
        <v>243</v>
      </c>
      <c r="G87" s="20"/>
      <c r="H87" s="30"/>
    </row>
    <row r="88" spans="1:8" ht="24.75">
      <c r="A88" s="92" t="s">
        <v>125</v>
      </c>
      <c r="B88" s="6" t="s">
        <v>70</v>
      </c>
      <c r="C88" s="6">
        <v>2210</v>
      </c>
      <c r="D88" s="31">
        <v>50</v>
      </c>
      <c r="E88" s="28" t="s">
        <v>1</v>
      </c>
      <c r="F88" s="26" t="s">
        <v>243</v>
      </c>
      <c r="G88" s="20"/>
      <c r="H88" s="30"/>
    </row>
    <row r="89" spans="1:8" ht="24.75">
      <c r="A89" s="92" t="s">
        <v>302</v>
      </c>
      <c r="B89" s="6" t="s">
        <v>303</v>
      </c>
      <c r="C89" s="6">
        <v>2210</v>
      </c>
      <c r="D89" s="31">
        <v>300</v>
      </c>
      <c r="E89" s="28" t="s">
        <v>1</v>
      </c>
      <c r="F89" s="26" t="s">
        <v>243</v>
      </c>
      <c r="G89" s="20"/>
      <c r="H89" s="30"/>
    </row>
    <row r="90" spans="1:8" ht="24.75">
      <c r="A90" s="92" t="s">
        <v>300</v>
      </c>
      <c r="B90" s="6" t="s">
        <v>301</v>
      </c>
      <c r="C90" s="6">
        <v>2210</v>
      </c>
      <c r="D90" s="31">
        <v>100</v>
      </c>
      <c r="E90" s="28" t="s">
        <v>1</v>
      </c>
      <c r="F90" s="26" t="s">
        <v>243</v>
      </c>
      <c r="G90" s="20"/>
      <c r="H90" s="30"/>
    </row>
    <row r="91" spans="1:8" ht="24.75">
      <c r="A91" s="92" t="s">
        <v>126</v>
      </c>
      <c r="B91" s="6" t="s">
        <v>72</v>
      </c>
      <c r="C91" s="6">
        <v>2210</v>
      </c>
      <c r="D91" s="31">
        <v>2100</v>
      </c>
      <c r="E91" s="28" t="s">
        <v>1</v>
      </c>
      <c r="F91" s="26" t="s">
        <v>243</v>
      </c>
      <c r="G91" s="20"/>
      <c r="H91" s="30"/>
    </row>
    <row r="92" spans="1:8" ht="24.75">
      <c r="A92" s="92" t="s">
        <v>298</v>
      </c>
      <c r="B92" s="6" t="s">
        <v>299</v>
      </c>
      <c r="C92" s="6">
        <v>2210</v>
      </c>
      <c r="D92" s="31">
        <v>500</v>
      </c>
      <c r="E92" s="28" t="s">
        <v>1</v>
      </c>
      <c r="F92" s="26" t="s">
        <v>243</v>
      </c>
      <c r="G92" s="20"/>
      <c r="H92" s="30"/>
    </row>
    <row r="93" spans="1:8" ht="25.5">
      <c r="A93" s="92" t="s">
        <v>130</v>
      </c>
      <c r="B93" s="94" t="s">
        <v>131</v>
      </c>
      <c r="C93" s="6">
        <v>2210</v>
      </c>
      <c r="D93" s="31">
        <v>250</v>
      </c>
      <c r="E93" s="28" t="s">
        <v>1</v>
      </c>
      <c r="F93" s="26" t="s">
        <v>243</v>
      </c>
      <c r="G93" s="20"/>
      <c r="H93" s="30"/>
    </row>
    <row r="94" spans="1:8" ht="25.5">
      <c r="A94" s="92" t="s">
        <v>294</v>
      </c>
      <c r="B94" s="94" t="s">
        <v>295</v>
      </c>
      <c r="C94" s="6">
        <v>2210</v>
      </c>
      <c r="D94" s="31">
        <v>200</v>
      </c>
      <c r="E94" s="28" t="s">
        <v>1</v>
      </c>
      <c r="F94" s="26" t="s">
        <v>243</v>
      </c>
      <c r="G94" s="20"/>
      <c r="H94" s="30"/>
    </row>
    <row r="95" spans="1:9" ht="25.5">
      <c r="A95" s="98" t="s">
        <v>134</v>
      </c>
      <c r="B95" s="6" t="s">
        <v>66</v>
      </c>
      <c r="C95" s="6">
        <v>2210</v>
      </c>
      <c r="D95" s="31">
        <v>200</v>
      </c>
      <c r="E95" s="28" t="s">
        <v>1</v>
      </c>
      <c r="F95" s="26" t="s">
        <v>243</v>
      </c>
      <c r="G95" s="55"/>
      <c r="H95" s="30"/>
      <c r="I95" t="s">
        <v>67</v>
      </c>
    </row>
    <row r="96" spans="1:8" ht="24.75">
      <c r="A96" s="98" t="s">
        <v>296</v>
      </c>
      <c r="B96" s="6" t="s">
        <v>297</v>
      </c>
      <c r="C96" s="6">
        <v>2210</v>
      </c>
      <c r="D96" s="31">
        <v>150</v>
      </c>
      <c r="E96" s="28" t="s">
        <v>1</v>
      </c>
      <c r="F96" s="26" t="s">
        <v>243</v>
      </c>
      <c r="G96" s="55"/>
      <c r="H96" s="30"/>
    </row>
    <row r="97" spans="1:8" ht="24.75">
      <c r="A97" s="37" t="s">
        <v>9</v>
      </c>
      <c r="B97" s="6" t="s">
        <v>69</v>
      </c>
      <c r="C97" s="6">
        <v>2210</v>
      </c>
      <c r="D97" s="31">
        <v>200</v>
      </c>
      <c r="E97" s="28" t="s">
        <v>1</v>
      </c>
      <c r="F97" s="26" t="s">
        <v>243</v>
      </c>
      <c r="G97" s="55"/>
      <c r="H97" s="30"/>
    </row>
    <row r="98" spans="1:8" ht="25.5" customHeight="1">
      <c r="A98" s="37" t="s">
        <v>135</v>
      </c>
      <c r="B98" s="90" t="s">
        <v>136</v>
      </c>
      <c r="C98" s="6">
        <v>2210</v>
      </c>
      <c r="D98" s="31">
        <v>100</v>
      </c>
      <c r="E98" s="28" t="s">
        <v>1</v>
      </c>
      <c r="F98" s="26" t="s">
        <v>243</v>
      </c>
      <c r="G98" s="55"/>
      <c r="H98" s="30"/>
    </row>
    <row r="99" spans="1:8" ht="25.5">
      <c r="A99" s="37" t="s">
        <v>189</v>
      </c>
      <c r="B99" s="6" t="s">
        <v>86</v>
      </c>
      <c r="C99" s="6">
        <v>2210</v>
      </c>
      <c r="D99" s="31">
        <v>100</v>
      </c>
      <c r="E99" s="28" t="s">
        <v>1</v>
      </c>
      <c r="F99" s="26" t="s">
        <v>243</v>
      </c>
      <c r="G99" s="20"/>
      <c r="H99" s="30"/>
    </row>
    <row r="100" spans="1:9" ht="39.75" customHeight="1">
      <c r="A100" s="92" t="s">
        <v>137</v>
      </c>
      <c r="B100" s="94" t="s">
        <v>138</v>
      </c>
      <c r="C100" s="6">
        <v>2210</v>
      </c>
      <c r="D100" s="31">
        <f>1288</f>
        <v>1288</v>
      </c>
      <c r="E100" s="28" t="s">
        <v>1</v>
      </c>
      <c r="F100" s="26" t="s">
        <v>243</v>
      </c>
      <c r="G100" s="55"/>
      <c r="H100" s="30" t="s">
        <v>81</v>
      </c>
      <c r="I100">
        <v>850</v>
      </c>
    </row>
    <row r="101" spans="1:8" ht="24.75">
      <c r="A101" s="37" t="s">
        <v>95</v>
      </c>
      <c r="B101" s="6" t="s">
        <v>94</v>
      </c>
      <c r="C101" s="6">
        <v>2210</v>
      </c>
      <c r="D101" s="31">
        <v>500</v>
      </c>
      <c r="E101" s="28" t="s">
        <v>1</v>
      </c>
      <c r="F101" s="26" t="s">
        <v>243</v>
      </c>
      <c r="G101" s="55"/>
      <c r="H101" s="30"/>
    </row>
    <row r="102" spans="1:8" ht="25.5">
      <c r="A102" s="37" t="s">
        <v>141</v>
      </c>
      <c r="B102" s="6" t="s">
        <v>142</v>
      </c>
      <c r="C102" s="6">
        <v>2210</v>
      </c>
      <c r="D102" s="31">
        <v>100</v>
      </c>
      <c r="E102" s="28" t="s">
        <v>1</v>
      </c>
      <c r="F102" s="26" t="s">
        <v>243</v>
      </c>
      <c r="G102" s="20"/>
      <c r="H102" s="30"/>
    </row>
    <row r="103" spans="1:8" ht="40.5" customHeight="1">
      <c r="A103" s="37" t="s">
        <v>143</v>
      </c>
      <c r="B103" s="6" t="s">
        <v>144</v>
      </c>
      <c r="C103" s="6">
        <v>2210</v>
      </c>
      <c r="D103" s="31">
        <v>200</v>
      </c>
      <c r="E103" s="28" t="s">
        <v>1</v>
      </c>
      <c r="F103" s="26" t="s">
        <v>243</v>
      </c>
      <c r="G103" s="20"/>
      <c r="H103" s="30"/>
    </row>
    <row r="104" spans="1:8" ht="25.5">
      <c r="A104" s="37" t="s">
        <v>149</v>
      </c>
      <c r="B104" s="6" t="s">
        <v>64</v>
      </c>
      <c r="C104" s="6">
        <v>2210</v>
      </c>
      <c r="D104" s="31">
        <v>50</v>
      </c>
      <c r="E104" s="28" t="s">
        <v>1</v>
      </c>
      <c r="F104" s="26" t="s">
        <v>243</v>
      </c>
      <c r="G104" s="20"/>
      <c r="H104" s="30"/>
    </row>
    <row r="105" spans="1:8" ht="27.75" customHeight="1">
      <c r="A105" s="37" t="s">
        <v>145</v>
      </c>
      <c r="B105" s="6" t="s">
        <v>146</v>
      </c>
      <c r="C105" s="6">
        <v>2210</v>
      </c>
      <c r="D105" s="31">
        <v>100</v>
      </c>
      <c r="E105" s="28" t="s">
        <v>1</v>
      </c>
      <c r="F105" s="26" t="s">
        <v>243</v>
      </c>
      <c r="G105" s="20"/>
      <c r="H105" s="30"/>
    </row>
    <row r="106" spans="1:8" ht="27.75" customHeight="1">
      <c r="A106" s="37" t="s">
        <v>147</v>
      </c>
      <c r="B106" s="6" t="s">
        <v>83</v>
      </c>
      <c r="C106" s="6">
        <v>2210</v>
      </c>
      <c r="D106" s="31">
        <v>1000</v>
      </c>
      <c r="E106" s="28" t="s">
        <v>1</v>
      </c>
      <c r="F106" s="26" t="s">
        <v>243</v>
      </c>
      <c r="G106" s="20"/>
      <c r="H106" s="30"/>
    </row>
    <row r="107" spans="1:8" ht="27.75" customHeight="1">
      <c r="A107" s="37" t="s">
        <v>290</v>
      </c>
      <c r="B107" s="6" t="s">
        <v>291</v>
      </c>
      <c r="C107" s="6">
        <v>2210</v>
      </c>
      <c r="D107" s="31">
        <v>250</v>
      </c>
      <c r="E107" s="28" t="s">
        <v>1</v>
      </c>
      <c r="F107" s="26" t="s">
        <v>243</v>
      </c>
      <c r="G107" s="20"/>
      <c r="H107" s="30"/>
    </row>
    <row r="108" spans="1:8" ht="25.5">
      <c r="A108" s="92" t="s">
        <v>139</v>
      </c>
      <c r="B108" s="94" t="s">
        <v>140</v>
      </c>
      <c r="C108" s="6">
        <v>2210</v>
      </c>
      <c r="D108" s="31">
        <v>100</v>
      </c>
      <c r="E108" s="28" t="s">
        <v>1</v>
      </c>
      <c r="F108" s="26" t="s">
        <v>243</v>
      </c>
      <c r="G108" s="20"/>
      <c r="H108" s="30"/>
    </row>
    <row r="109" spans="1:8" ht="24.75">
      <c r="A109" s="92" t="s">
        <v>286</v>
      </c>
      <c r="B109" s="94" t="s">
        <v>287</v>
      </c>
      <c r="C109" s="6">
        <v>2210</v>
      </c>
      <c r="D109" s="31">
        <v>150</v>
      </c>
      <c r="E109" s="28" t="s">
        <v>1</v>
      </c>
      <c r="F109" s="26" t="s">
        <v>243</v>
      </c>
      <c r="G109" s="20"/>
      <c r="H109" s="30"/>
    </row>
    <row r="110" spans="1:8" ht="24.75">
      <c r="A110" s="92" t="s">
        <v>288</v>
      </c>
      <c r="B110" s="94" t="s">
        <v>289</v>
      </c>
      <c r="C110" s="6">
        <v>2210</v>
      </c>
      <c r="D110" s="31">
        <v>50</v>
      </c>
      <c r="E110" s="28" t="s">
        <v>1</v>
      </c>
      <c r="F110" s="26" t="s">
        <v>243</v>
      </c>
      <c r="G110" s="20"/>
      <c r="H110" s="30"/>
    </row>
    <row r="111" spans="1:8" ht="25.5">
      <c r="A111" s="37" t="s">
        <v>148</v>
      </c>
      <c r="B111" s="6" t="s">
        <v>14</v>
      </c>
      <c r="C111" s="6">
        <v>2210</v>
      </c>
      <c r="D111" s="31">
        <f>50+1120</f>
        <v>1170</v>
      </c>
      <c r="E111" s="28" t="s">
        <v>1</v>
      </c>
      <c r="F111" s="26" t="s">
        <v>243</v>
      </c>
      <c r="G111" s="20"/>
      <c r="H111" s="30"/>
    </row>
    <row r="112" spans="1:8" ht="25.5">
      <c r="A112" s="37" t="s">
        <v>281</v>
      </c>
      <c r="B112" s="6" t="s">
        <v>282</v>
      </c>
      <c r="C112" s="6">
        <v>2210</v>
      </c>
      <c r="D112" s="31">
        <v>100</v>
      </c>
      <c r="E112" s="28" t="s">
        <v>1</v>
      </c>
      <c r="F112" s="26" t="s">
        <v>243</v>
      </c>
      <c r="G112" s="20"/>
      <c r="H112" s="30"/>
    </row>
    <row r="113" spans="1:8" ht="25.5">
      <c r="A113" s="37" t="s">
        <v>280</v>
      </c>
      <c r="B113" s="6" t="s">
        <v>283</v>
      </c>
      <c r="C113" s="6">
        <v>2210</v>
      </c>
      <c r="D113" s="31">
        <v>150</v>
      </c>
      <c r="E113" s="28" t="s">
        <v>1</v>
      </c>
      <c r="F113" s="26" t="s">
        <v>243</v>
      </c>
      <c r="G113" s="20"/>
      <c r="H113" s="30"/>
    </row>
    <row r="114" spans="1:8" ht="27" customHeight="1">
      <c r="A114" s="37" t="s">
        <v>147</v>
      </c>
      <c r="B114" s="6" t="s">
        <v>150</v>
      </c>
      <c r="C114" s="6">
        <v>2210</v>
      </c>
      <c r="D114" s="31">
        <f>3000-420</f>
        <v>2580</v>
      </c>
      <c r="E114" s="28" t="s">
        <v>1</v>
      </c>
      <c r="F114" s="26" t="s">
        <v>243</v>
      </c>
      <c r="G114" s="20"/>
      <c r="H114" s="30"/>
    </row>
    <row r="115" spans="1:8" ht="25.5">
      <c r="A115" s="37" t="s">
        <v>151</v>
      </c>
      <c r="B115" s="6" t="s">
        <v>152</v>
      </c>
      <c r="C115" s="6">
        <v>2210</v>
      </c>
      <c r="D115" s="31">
        <v>350</v>
      </c>
      <c r="E115" s="28" t="s">
        <v>1</v>
      </c>
      <c r="F115" s="26" t="s">
        <v>243</v>
      </c>
      <c r="G115" s="20"/>
      <c r="H115" s="30"/>
    </row>
    <row r="116" spans="1:8" ht="27" customHeight="1">
      <c r="A116" s="37" t="s">
        <v>153</v>
      </c>
      <c r="B116" s="6" t="s">
        <v>154</v>
      </c>
      <c r="C116" s="6"/>
      <c r="D116" s="31">
        <v>300</v>
      </c>
      <c r="E116" s="28" t="s">
        <v>1</v>
      </c>
      <c r="F116" s="26" t="s">
        <v>243</v>
      </c>
      <c r="G116" s="20"/>
      <c r="H116" s="30"/>
    </row>
    <row r="117" spans="1:8" ht="27" customHeight="1">
      <c r="A117" s="37" t="s">
        <v>155</v>
      </c>
      <c r="B117" s="6" t="s">
        <v>156</v>
      </c>
      <c r="C117" s="6"/>
      <c r="D117" s="31">
        <v>200</v>
      </c>
      <c r="E117" s="28" t="s">
        <v>1</v>
      </c>
      <c r="F117" s="26" t="s">
        <v>243</v>
      </c>
      <c r="G117" s="20"/>
      <c r="H117" s="30"/>
    </row>
    <row r="118" spans="1:8" ht="26.25" customHeight="1">
      <c r="A118" s="37" t="s">
        <v>157</v>
      </c>
      <c r="B118" s="6" t="s">
        <v>158</v>
      </c>
      <c r="C118" s="6">
        <v>2210</v>
      </c>
      <c r="D118" s="31">
        <v>730</v>
      </c>
      <c r="E118" s="28" t="s">
        <v>1</v>
      </c>
      <c r="F118" s="26" t="s">
        <v>243</v>
      </c>
      <c r="G118" s="55"/>
      <c r="H118" s="30"/>
    </row>
    <row r="119" spans="1:8" ht="26.25" customHeight="1">
      <c r="A119" s="37" t="s">
        <v>159</v>
      </c>
      <c r="B119" s="6" t="s">
        <v>49</v>
      </c>
      <c r="C119" s="6">
        <v>2210</v>
      </c>
      <c r="D119" s="31">
        <v>300</v>
      </c>
      <c r="E119" s="28" t="s">
        <v>1</v>
      </c>
      <c r="F119" s="26" t="s">
        <v>243</v>
      </c>
      <c r="G119" s="20"/>
      <c r="H119" s="30"/>
    </row>
    <row r="120" spans="1:8" ht="26.25" customHeight="1">
      <c r="A120" s="37" t="s">
        <v>284</v>
      </c>
      <c r="B120" s="6" t="s">
        <v>285</v>
      </c>
      <c r="C120" s="6">
        <v>2210</v>
      </c>
      <c r="D120" s="31">
        <v>100</v>
      </c>
      <c r="E120" s="28" t="s">
        <v>1</v>
      </c>
      <c r="F120" s="26" t="s">
        <v>243</v>
      </c>
      <c r="G120" s="20"/>
      <c r="H120" s="30"/>
    </row>
    <row r="121" spans="1:9" ht="27" customHeight="1">
      <c r="A121" s="37" t="s">
        <v>160</v>
      </c>
      <c r="B121" s="6" t="s">
        <v>53</v>
      </c>
      <c r="C121" s="6">
        <v>2210</v>
      </c>
      <c r="D121" s="31">
        <f>100+694+420</f>
        <v>1214</v>
      </c>
      <c r="E121" s="28" t="s">
        <v>1</v>
      </c>
      <c r="F121" s="26" t="s">
        <v>243</v>
      </c>
      <c r="G121" s="20"/>
      <c r="H121" s="30"/>
      <c r="I121">
        <v>694</v>
      </c>
    </row>
    <row r="122" spans="1:8" ht="27" customHeight="1">
      <c r="A122" s="37" t="s">
        <v>293</v>
      </c>
      <c r="B122" s="6" t="s">
        <v>292</v>
      </c>
      <c r="C122" s="6">
        <v>2210</v>
      </c>
      <c r="D122" s="31">
        <v>500</v>
      </c>
      <c r="E122" s="28" t="s">
        <v>1</v>
      </c>
      <c r="F122" s="26" t="s">
        <v>243</v>
      </c>
      <c r="G122" s="20"/>
      <c r="H122" s="30"/>
    </row>
    <row r="123" spans="1:8" ht="26.25" customHeight="1">
      <c r="A123" s="37" t="s">
        <v>161</v>
      </c>
      <c r="B123" s="6" t="s">
        <v>162</v>
      </c>
      <c r="C123" s="6">
        <v>2210</v>
      </c>
      <c r="D123" s="31">
        <v>285.81</v>
      </c>
      <c r="E123" s="28" t="s">
        <v>1</v>
      </c>
      <c r="F123" s="26" t="s">
        <v>243</v>
      </c>
      <c r="G123" s="20"/>
      <c r="H123" s="30"/>
    </row>
    <row r="124" spans="1:8" ht="26.25" customHeight="1">
      <c r="A124" s="37" t="s">
        <v>163</v>
      </c>
      <c r="B124" s="6" t="s">
        <v>164</v>
      </c>
      <c r="C124" s="6">
        <v>2210</v>
      </c>
      <c r="D124" s="31">
        <v>100</v>
      </c>
      <c r="E124" s="28" t="s">
        <v>1</v>
      </c>
      <c r="F124" s="26" t="s">
        <v>243</v>
      </c>
      <c r="G124" s="20"/>
      <c r="H124" s="30"/>
    </row>
    <row r="125" spans="1:9" ht="26.25" customHeight="1">
      <c r="A125" s="37" t="s">
        <v>165</v>
      </c>
      <c r="B125" s="6" t="s">
        <v>166</v>
      </c>
      <c r="C125" s="6"/>
      <c r="D125" s="31">
        <v>100</v>
      </c>
      <c r="E125" s="28" t="s">
        <v>1</v>
      </c>
      <c r="F125" s="26" t="s">
        <v>243</v>
      </c>
      <c r="G125" s="20"/>
      <c r="H125" s="30">
        <v>-6300</v>
      </c>
      <c r="I125">
        <v>-1530</v>
      </c>
    </row>
    <row r="126" spans="1:8" ht="27.75" customHeight="1">
      <c r="A126" s="37" t="s">
        <v>167</v>
      </c>
      <c r="B126" s="6" t="s">
        <v>54</v>
      </c>
      <c r="C126" s="6">
        <v>2210</v>
      </c>
      <c r="D126" s="31">
        <v>160</v>
      </c>
      <c r="E126" s="28" t="s">
        <v>1</v>
      </c>
      <c r="F126" s="26" t="s">
        <v>243</v>
      </c>
      <c r="G126" s="20"/>
      <c r="H126" s="30"/>
    </row>
    <row r="127" spans="1:8" ht="28.5" customHeight="1">
      <c r="A127" s="37" t="s">
        <v>168</v>
      </c>
      <c r="B127" s="6" t="s">
        <v>169</v>
      </c>
      <c r="C127" s="6">
        <v>2210</v>
      </c>
      <c r="D127" s="31">
        <v>150</v>
      </c>
      <c r="E127" s="28" t="s">
        <v>1</v>
      </c>
      <c r="F127" s="26" t="s">
        <v>243</v>
      </c>
      <c r="G127" s="20"/>
      <c r="H127" s="30">
        <v>21825.81</v>
      </c>
    </row>
    <row r="128" spans="1:8" ht="24.75">
      <c r="A128" s="37" t="s">
        <v>12</v>
      </c>
      <c r="B128" s="6" t="s">
        <v>10</v>
      </c>
      <c r="C128" s="6">
        <v>2210</v>
      </c>
      <c r="D128" s="31">
        <f>200-48</f>
        <v>152</v>
      </c>
      <c r="E128" s="28" t="s">
        <v>1</v>
      </c>
      <c r="F128" s="26" t="s">
        <v>243</v>
      </c>
      <c r="G128" s="20"/>
      <c r="H128" s="104">
        <v>20295.81</v>
      </c>
    </row>
    <row r="129" spans="1:8" ht="25.5">
      <c r="A129" s="37" t="s">
        <v>304</v>
      </c>
      <c r="B129" s="6" t="s">
        <v>279</v>
      </c>
      <c r="C129" s="6">
        <v>2210</v>
      </c>
      <c r="D129" s="31">
        <v>284</v>
      </c>
      <c r="E129" s="28" t="s">
        <v>1</v>
      </c>
      <c r="F129" s="26" t="s">
        <v>243</v>
      </c>
      <c r="G129" s="20"/>
      <c r="H129" s="104"/>
    </row>
    <row r="130" spans="1:8" ht="24.75">
      <c r="A130" s="37"/>
      <c r="B130" s="6" t="s">
        <v>311</v>
      </c>
      <c r="C130" s="6">
        <v>2210</v>
      </c>
      <c r="D130" s="31">
        <f>48</f>
        <v>48</v>
      </c>
      <c r="E130" s="28" t="s">
        <v>1</v>
      </c>
      <c r="F130" s="26" t="s">
        <v>243</v>
      </c>
      <c r="G130" s="20"/>
      <c r="H130" s="104"/>
    </row>
    <row r="131" spans="1:8" ht="30" customHeight="1">
      <c r="A131" s="37" t="s">
        <v>174</v>
      </c>
      <c r="B131" s="6" t="s">
        <v>175</v>
      </c>
      <c r="C131" s="6">
        <v>2210</v>
      </c>
      <c r="D131" s="31">
        <v>0</v>
      </c>
      <c r="E131" s="28"/>
      <c r="F131" s="26" t="s">
        <v>243</v>
      </c>
      <c r="G131" s="20"/>
      <c r="H131" s="30"/>
    </row>
    <row r="132" spans="1:9" ht="14.25" customHeight="1">
      <c r="A132" s="14" t="s">
        <v>4</v>
      </c>
      <c r="B132" s="72" t="s">
        <v>50</v>
      </c>
      <c r="C132" s="73" t="s">
        <v>4</v>
      </c>
      <c r="D132" s="74">
        <f>SUM(D63:D131)</f>
        <v>38181.81</v>
      </c>
      <c r="E132" s="14" t="s">
        <v>4</v>
      </c>
      <c r="F132" s="14"/>
      <c r="G132" s="54" t="s">
        <v>4</v>
      </c>
      <c r="H132" s="64">
        <f>54800+33320</f>
        <v>88120</v>
      </c>
      <c r="I132" s="25">
        <v>38181.81</v>
      </c>
    </row>
    <row r="133" spans="1:8" ht="14.25">
      <c r="A133" s="42" t="s">
        <v>4</v>
      </c>
      <c r="B133" s="70" t="s">
        <v>51</v>
      </c>
      <c r="C133" s="71">
        <v>2210</v>
      </c>
      <c r="D133" s="47">
        <v>43638.19</v>
      </c>
      <c r="E133" s="27" t="s">
        <v>4</v>
      </c>
      <c r="F133" s="27"/>
      <c r="G133" s="57" t="s">
        <v>4</v>
      </c>
      <c r="H133" s="65"/>
    </row>
    <row r="134" spans="1:8" ht="24.75" customHeight="1">
      <c r="A134" s="42" t="s">
        <v>170</v>
      </c>
      <c r="B134" s="79" t="s">
        <v>171</v>
      </c>
      <c r="C134" s="71"/>
      <c r="D134" s="44">
        <v>3960</v>
      </c>
      <c r="E134" s="28" t="s">
        <v>1</v>
      </c>
      <c r="F134" s="26" t="s">
        <v>243</v>
      </c>
      <c r="G134" s="57"/>
      <c r="H134" s="65"/>
    </row>
    <row r="135" spans="1:8" ht="24.75" customHeight="1">
      <c r="A135" s="42" t="s">
        <v>172</v>
      </c>
      <c r="B135" s="43" t="s">
        <v>173</v>
      </c>
      <c r="C135" s="43">
        <v>2240</v>
      </c>
      <c r="D135" s="44">
        <v>80</v>
      </c>
      <c r="E135" s="28" t="s">
        <v>1</v>
      </c>
      <c r="F135" s="26" t="s">
        <v>243</v>
      </c>
      <c r="G135" s="55"/>
      <c r="H135" s="30"/>
    </row>
    <row r="136" spans="1:8" ht="24" customHeight="1">
      <c r="A136" s="42" t="s">
        <v>188</v>
      </c>
      <c r="B136" s="43" t="s">
        <v>80</v>
      </c>
      <c r="C136" s="43">
        <v>2210</v>
      </c>
      <c r="D136" s="9">
        <v>8790</v>
      </c>
      <c r="E136" s="28" t="s">
        <v>1</v>
      </c>
      <c r="F136" s="26" t="s">
        <v>243</v>
      </c>
      <c r="G136" s="57"/>
      <c r="H136" s="30"/>
    </row>
    <row r="137" spans="1:8" ht="26.25" customHeight="1">
      <c r="A137" s="42" t="s">
        <v>176</v>
      </c>
      <c r="B137" s="43" t="s">
        <v>177</v>
      </c>
      <c r="C137" s="43">
        <v>2240</v>
      </c>
      <c r="D137" s="44">
        <v>9500</v>
      </c>
      <c r="E137" s="28" t="s">
        <v>1</v>
      </c>
      <c r="F137" s="26" t="s">
        <v>243</v>
      </c>
      <c r="G137" s="57"/>
      <c r="H137" s="30"/>
    </row>
    <row r="138" spans="1:8" ht="23.25" customHeight="1">
      <c r="A138" s="42" t="s">
        <v>181</v>
      </c>
      <c r="B138" s="43" t="s">
        <v>11</v>
      </c>
      <c r="C138" s="43">
        <v>2240</v>
      </c>
      <c r="D138" s="44">
        <f>100+1600+140</f>
        <v>1840</v>
      </c>
      <c r="E138" s="28" t="s">
        <v>1</v>
      </c>
      <c r="F138" s="26" t="s">
        <v>243</v>
      </c>
      <c r="G138" s="57"/>
      <c r="H138" s="30"/>
    </row>
    <row r="139" spans="1:8" ht="23.25" customHeight="1">
      <c r="A139" s="42" t="s">
        <v>178</v>
      </c>
      <c r="B139" s="43" t="s">
        <v>179</v>
      </c>
      <c r="C139" s="43"/>
      <c r="D139" s="44">
        <v>96</v>
      </c>
      <c r="E139" s="28"/>
      <c r="F139" s="26" t="s">
        <v>243</v>
      </c>
      <c r="G139" s="57"/>
      <c r="H139" s="30"/>
    </row>
    <row r="140" spans="1:8" ht="25.5">
      <c r="A140" s="42" t="s">
        <v>180</v>
      </c>
      <c r="B140" s="43" t="s">
        <v>52</v>
      </c>
      <c r="C140" s="43">
        <v>2240</v>
      </c>
      <c r="D140" s="44">
        <v>3000</v>
      </c>
      <c r="E140" s="28" t="s">
        <v>1</v>
      </c>
      <c r="F140" s="26" t="s">
        <v>243</v>
      </c>
      <c r="G140" s="57"/>
      <c r="H140" s="30"/>
    </row>
    <row r="141" spans="1:8" ht="26.25" customHeight="1">
      <c r="A141" s="42" t="s">
        <v>185</v>
      </c>
      <c r="B141" s="43" t="s">
        <v>186</v>
      </c>
      <c r="C141" s="43">
        <v>2240</v>
      </c>
      <c r="D141" s="44">
        <f>2413.86-60</f>
        <v>2353.86</v>
      </c>
      <c r="E141" s="28" t="s">
        <v>1</v>
      </c>
      <c r="F141" s="26" t="s">
        <v>243</v>
      </c>
      <c r="G141" s="55"/>
      <c r="H141" s="30"/>
    </row>
    <row r="142" spans="1:8" ht="29.25" customHeight="1">
      <c r="A142" s="42" t="s">
        <v>187</v>
      </c>
      <c r="B142" s="43" t="s">
        <v>55</v>
      </c>
      <c r="C142" s="43">
        <v>2240</v>
      </c>
      <c r="D142" s="44">
        <v>1800</v>
      </c>
      <c r="E142" s="28" t="s">
        <v>1</v>
      </c>
      <c r="F142" s="26" t="s">
        <v>243</v>
      </c>
      <c r="G142" s="57"/>
      <c r="H142" s="30"/>
    </row>
    <row r="143" spans="1:8" ht="27.75" customHeight="1">
      <c r="A143" s="42" t="s">
        <v>182</v>
      </c>
      <c r="B143" s="43" t="s">
        <v>183</v>
      </c>
      <c r="C143" s="43">
        <v>2240</v>
      </c>
      <c r="D143" s="44">
        <v>3600</v>
      </c>
      <c r="E143" s="28" t="s">
        <v>1</v>
      </c>
      <c r="F143" s="26" t="s">
        <v>243</v>
      </c>
      <c r="G143" s="57"/>
      <c r="H143" s="30"/>
    </row>
    <row r="144" spans="1:8" ht="27.75" customHeight="1">
      <c r="A144" s="42" t="s">
        <v>271</v>
      </c>
      <c r="B144" s="43" t="s">
        <v>272</v>
      </c>
      <c r="C144" s="43">
        <v>2240</v>
      </c>
      <c r="D144" s="44">
        <v>4370</v>
      </c>
      <c r="E144" s="28" t="s">
        <v>1</v>
      </c>
      <c r="F144" s="26" t="s">
        <v>243</v>
      </c>
      <c r="G144" s="57"/>
      <c r="H144" s="30"/>
    </row>
    <row r="145" spans="1:8" ht="27.75" customHeight="1">
      <c r="A145" s="42" t="s">
        <v>184</v>
      </c>
      <c r="B145" s="43" t="s">
        <v>56</v>
      </c>
      <c r="C145" s="43">
        <v>2240</v>
      </c>
      <c r="D145" s="44">
        <v>1119</v>
      </c>
      <c r="E145" s="28" t="s">
        <v>1</v>
      </c>
      <c r="F145" s="26" t="s">
        <v>243</v>
      </c>
      <c r="G145" s="57"/>
      <c r="H145" s="30">
        <v>6300</v>
      </c>
    </row>
    <row r="146" spans="1:8" ht="29.25" customHeight="1">
      <c r="A146" s="42" t="s">
        <v>263</v>
      </c>
      <c r="B146" s="43" t="s">
        <v>273</v>
      </c>
      <c r="C146" s="43">
        <v>2240</v>
      </c>
      <c r="D146" s="44">
        <v>510</v>
      </c>
      <c r="E146" s="28" t="s">
        <v>1</v>
      </c>
      <c r="F146" s="26" t="s">
        <v>243</v>
      </c>
      <c r="G146" s="57"/>
      <c r="H146" s="30"/>
    </row>
    <row r="147" spans="1:8" ht="29.25" customHeight="1">
      <c r="A147" s="42"/>
      <c r="B147" s="43" t="s">
        <v>274</v>
      </c>
      <c r="C147" s="43">
        <v>2240</v>
      </c>
      <c r="D147" s="44">
        <v>720</v>
      </c>
      <c r="E147" s="28" t="s">
        <v>1</v>
      </c>
      <c r="F147" s="26" t="s">
        <v>243</v>
      </c>
      <c r="G147" s="57"/>
      <c r="H147" s="30"/>
    </row>
    <row r="148" spans="1:9" ht="16.5" customHeight="1">
      <c r="A148" s="41"/>
      <c r="B148" s="38" t="s">
        <v>265</v>
      </c>
      <c r="C148" s="66"/>
      <c r="D148" s="39">
        <f>SUM(D134:D147)</f>
        <v>41738.86</v>
      </c>
      <c r="E148" s="40"/>
      <c r="F148" s="40"/>
      <c r="G148" s="56"/>
      <c r="H148" s="65">
        <f>74500+8000</f>
        <v>82500</v>
      </c>
      <c r="I148" s="25">
        <v>33908.86</v>
      </c>
    </row>
    <row r="149" spans="1:10" ht="14.25">
      <c r="A149" s="37"/>
      <c r="B149" s="70" t="s">
        <v>51</v>
      </c>
      <c r="C149" s="45">
        <v>2240</v>
      </c>
      <c r="D149" s="46">
        <f>6218.67+42372.47</f>
        <v>48591.14</v>
      </c>
      <c r="E149" s="28" t="s">
        <v>1</v>
      </c>
      <c r="F149" s="26"/>
      <c r="G149" s="20"/>
      <c r="H149" s="65"/>
      <c r="J149">
        <f>I149+H149</f>
        <v>0</v>
      </c>
    </row>
    <row r="150" spans="1:8" ht="21" customHeight="1">
      <c r="A150" s="106" t="s">
        <v>57</v>
      </c>
      <c r="B150" s="8" t="s">
        <v>58</v>
      </c>
      <c r="C150" s="8">
        <v>2220</v>
      </c>
      <c r="D150" s="105">
        <f>6000+5600</f>
        <v>11600</v>
      </c>
      <c r="E150" s="28" t="s">
        <v>1</v>
      </c>
      <c r="F150" s="26" t="s">
        <v>243</v>
      </c>
      <c r="G150" s="20"/>
      <c r="H150" s="30"/>
    </row>
    <row r="151" spans="1:8" ht="18" customHeight="1">
      <c r="A151" s="106" t="s">
        <v>38</v>
      </c>
      <c r="B151" s="8" t="s">
        <v>59</v>
      </c>
      <c r="C151" s="8">
        <v>2220</v>
      </c>
      <c r="D151" s="105">
        <f>13000+400</f>
        <v>13400</v>
      </c>
      <c r="E151" s="28" t="s">
        <v>1</v>
      </c>
      <c r="F151" s="26" t="s">
        <v>243</v>
      </c>
      <c r="G151" s="20"/>
      <c r="H151" s="30"/>
    </row>
    <row r="152" spans="1:8" ht="14.25" customHeight="1">
      <c r="A152" s="68"/>
      <c r="B152" s="38" t="s">
        <v>60</v>
      </c>
      <c r="C152" s="66"/>
      <c r="D152" s="67">
        <f>SUM(D150:D151)</f>
        <v>25000</v>
      </c>
      <c r="E152" s="69"/>
      <c r="F152" s="69"/>
      <c r="G152" s="56"/>
      <c r="H152" s="30">
        <v>25000</v>
      </c>
    </row>
    <row r="153" spans="1:8" ht="21" customHeight="1">
      <c r="A153" s="76"/>
      <c r="B153" s="8" t="s">
        <v>61</v>
      </c>
      <c r="C153" s="8">
        <v>2282</v>
      </c>
      <c r="D153" s="105">
        <v>1170</v>
      </c>
      <c r="E153" s="85" t="s">
        <v>1</v>
      </c>
      <c r="F153" s="8" t="s">
        <v>243</v>
      </c>
      <c r="G153" s="57"/>
      <c r="H153" s="30"/>
    </row>
    <row r="154" spans="1:8" ht="15" customHeight="1">
      <c r="A154" s="68"/>
      <c r="B154" s="38" t="s">
        <v>79</v>
      </c>
      <c r="C154" s="66"/>
      <c r="D154" s="67">
        <f>SUM(D153:D153)</f>
        <v>1170</v>
      </c>
      <c r="E154" s="69"/>
      <c r="F154" s="69"/>
      <c r="G154" s="56"/>
      <c r="H154" s="30">
        <v>800</v>
      </c>
    </row>
    <row r="155" spans="1:8" ht="14.25">
      <c r="A155" s="37"/>
      <c r="B155" s="70" t="s">
        <v>51</v>
      </c>
      <c r="C155" s="6"/>
      <c r="D155" s="46">
        <v>1830</v>
      </c>
      <c r="E155" s="28"/>
      <c r="F155" s="26"/>
      <c r="G155" s="20"/>
      <c r="H155" s="30"/>
    </row>
    <row r="156" spans="1:8" ht="15" customHeight="1">
      <c r="A156" s="1"/>
      <c r="B156" s="80" t="s">
        <v>13</v>
      </c>
      <c r="C156" s="1" t="s">
        <v>4</v>
      </c>
      <c r="D156" s="36">
        <f>D154+D152+D148+D132+D62+D59+D55+D52+D47</f>
        <v>1430505.4700000002</v>
      </c>
      <c r="E156" s="12" t="s">
        <v>4</v>
      </c>
      <c r="F156" s="12"/>
      <c r="G156" s="29"/>
      <c r="H156" s="75"/>
    </row>
    <row r="157" spans="1:7" ht="12.75">
      <c r="A157" s="114" t="s">
        <v>310</v>
      </c>
      <c r="B157" s="114"/>
      <c r="C157" s="114"/>
      <c r="D157" s="114"/>
      <c r="E157" s="114"/>
      <c r="F157" s="114"/>
      <c r="G157" s="114"/>
    </row>
    <row r="158" spans="1:7" ht="12.75">
      <c r="A158" s="78"/>
      <c r="B158" s="78"/>
      <c r="C158" s="78"/>
      <c r="D158" s="78"/>
      <c r="E158" s="78"/>
      <c r="F158" s="78"/>
      <c r="G158" s="78"/>
    </row>
    <row r="159" spans="1:7" ht="12.75">
      <c r="A159" s="82"/>
      <c r="B159" s="3" t="s">
        <v>35</v>
      </c>
      <c r="C159" s="3"/>
      <c r="D159" s="109" t="s">
        <v>8</v>
      </c>
      <c r="E159" s="109"/>
      <c r="F159" s="109"/>
      <c r="G159" s="109"/>
    </row>
    <row r="160" spans="1:7" ht="12.75">
      <c r="A160" s="3" t="s">
        <v>266</v>
      </c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9" ht="12.75">
      <c r="A172" s="3"/>
      <c r="B172" s="3"/>
      <c r="C172" s="3"/>
      <c r="D172" s="3"/>
      <c r="E172" s="3"/>
      <c r="F172" s="3"/>
      <c r="G172" s="3"/>
      <c r="H172" t="s">
        <v>68</v>
      </c>
      <c r="I172" t="s">
        <v>97</v>
      </c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54">
      <c r="A231" s="1"/>
      <c r="B231" s="75" t="s">
        <v>73</v>
      </c>
      <c r="C231" s="1"/>
      <c r="D231" s="1"/>
      <c r="E231" s="1"/>
      <c r="F231" s="1"/>
      <c r="G231" s="1"/>
    </row>
    <row r="232" spans="1:7" ht="18">
      <c r="A232" s="1"/>
      <c r="B232" s="75" t="s">
        <v>74</v>
      </c>
      <c r="C232" s="1"/>
      <c r="D232" s="1"/>
      <c r="E232" s="1"/>
      <c r="F232" s="1"/>
      <c r="G232" s="1"/>
    </row>
    <row r="233" spans="1:7" ht="18">
      <c r="A233" s="1"/>
      <c r="B233" s="75"/>
      <c r="C233" s="1"/>
      <c r="D233" s="1"/>
      <c r="E233" s="1"/>
      <c r="F233" s="1"/>
      <c r="G233" s="1"/>
    </row>
    <row r="234" spans="1:7" ht="90">
      <c r="A234" s="1"/>
      <c r="B234" s="75" t="s">
        <v>75</v>
      </c>
      <c r="C234" s="1"/>
      <c r="D234" s="1"/>
      <c r="E234" s="1"/>
      <c r="F234" s="1"/>
      <c r="G234" s="1"/>
    </row>
    <row r="235" spans="1:7" ht="18">
      <c r="A235" s="1"/>
      <c r="B235" s="75"/>
      <c r="C235" s="1"/>
      <c r="D235" s="1"/>
      <c r="E235" s="1"/>
      <c r="F235" s="1"/>
      <c r="G235" s="1"/>
    </row>
    <row r="236" spans="1:7" ht="108">
      <c r="A236" s="1"/>
      <c r="B236" s="75" t="s">
        <v>76</v>
      </c>
      <c r="C236" s="1"/>
      <c r="D236" s="1"/>
      <c r="E236" s="1"/>
      <c r="F236" s="1"/>
      <c r="G236" s="1"/>
    </row>
    <row r="237" spans="1:7" ht="18">
      <c r="A237" s="1"/>
      <c r="B237" s="75"/>
      <c r="C237" s="1"/>
      <c r="D237" s="1"/>
      <c r="E237" s="1"/>
      <c r="F237" s="1"/>
      <c r="G237" s="1"/>
    </row>
    <row r="238" spans="1:7" ht="90">
      <c r="A238" s="1"/>
      <c r="B238" s="75" t="s">
        <v>77</v>
      </c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</sheetData>
  <mergeCells count="11">
    <mergeCell ref="C1:G1"/>
    <mergeCell ref="D159:G159"/>
    <mergeCell ref="D28:D31"/>
    <mergeCell ref="E28:E31"/>
    <mergeCell ref="A2:G2"/>
    <mergeCell ref="A3:G3"/>
    <mergeCell ref="A157:G157"/>
    <mergeCell ref="G28:G31"/>
    <mergeCell ref="A28:A31"/>
    <mergeCell ref="B28:B31"/>
    <mergeCell ref="C28:C31"/>
  </mergeCells>
  <printOptions/>
  <pageMargins left="0.1968503937007874" right="0" top="0.3937007874015748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WWW</cp:lastModifiedBy>
  <cp:lastPrinted>2015-02-20T07:17:39Z</cp:lastPrinted>
  <dcterms:created xsi:type="dcterms:W3CDTF">2013-01-23T06:32:17Z</dcterms:created>
  <dcterms:modified xsi:type="dcterms:W3CDTF">2015-02-23T08:41:20Z</dcterms:modified>
  <cp:category/>
  <cp:version/>
  <cp:contentType/>
  <cp:contentStatus/>
</cp:coreProperties>
</file>